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ton\Downloads\"/>
    </mc:Choice>
  </mc:AlternateContent>
  <xr:revisionPtr revIDLastSave="0" documentId="13_ncr:1_{DEB32708-4FE1-4736-9CDF-AFAE66A8DF0E}" xr6:coauthVersionLast="43" xr6:coauthVersionMax="43" xr10:uidLastSave="{00000000-0000-0000-0000-000000000000}"/>
  <bookViews>
    <workbookView xWindow="-108" yWindow="-108" windowWidth="23256" windowHeight="12576" activeTab="2" xr2:uid="{00000000-000D-0000-FFFF-FFFF00000000}"/>
  </bookViews>
  <sheets>
    <sheet name="Balance Sheet" sheetId="1" r:id="rId1"/>
    <sheet name="Income Statement" sheetId="2" r:id="rId2"/>
    <sheet name="Cashflow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5" i="4" l="1"/>
  <c r="D45" i="4"/>
  <c r="D18" i="4"/>
  <c r="E88" i="1"/>
  <c r="D88" i="1"/>
  <c r="E82" i="1"/>
  <c r="D82" i="1"/>
  <c r="E45" i="1"/>
  <c r="D45" i="1"/>
  <c r="D93" i="1" l="1"/>
  <c r="D87" i="1" s="1"/>
  <c r="E87" i="1"/>
  <c r="E18" i="1" l="1"/>
  <c r="D18" i="1"/>
  <c r="E37" i="4" l="1"/>
  <c r="D37" i="4"/>
  <c r="E22" i="2"/>
  <c r="D22" i="2"/>
  <c r="E11" i="2"/>
  <c r="E13" i="2" s="1"/>
  <c r="E19" i="2" s="1"/>
  <c r="D11" i="2"/>
  <c r="D13" i="2" s="1"/>
  <c r="D19" i="2" s="1"/>
  <c r="D46" i="4" l="1"/>
  <c r="D49" i="4" s="1"/>
  <c r="E46" i="4"/>
  <c r="E49" i="4" s="1"/>
  <c r="E23" i="2"/>
  <c r="E26" i="2" s="1"/>
  <c r="D23" i="2"/>
  <c r="D26" i="2" s="1"/>
  <c r="E67" i="1"/>
  <c r="D67" i="1"/>
  <c r="E58" i="1"/>
  <c r="D58" i="1"/>
  <c r="D46" i="1"/>
  <c r="E86" i="1"/>
  <c r="E74" i="1"/>
  <c r="D74" i="1"/>
  <c r="E46" i="1"/>
  <c r="E30" i="1"/>
  <c r="D30" i="1"/>
  <c r="E27" i="1"/>
  <c r="D27" i="1"/>
  <c r="E14" i="1"/>
  <c r="D14" i="1"/>
  <c r="E11" i="1"/>
  <c r="D11" i="1"/>
  <c r="D86" i="1" l="1"/>
  <c r="E73" i="1"/>
  <c r="D73" i="1"/>
  <c r="D36" i="1"/>
  <c r="E10" i="1"/>
  <c r="E36" i="1"/>
  <c r="D10" i="1"/>
  <c r="E97" i="1" l="1"/>
  <c r="D97" i="1"/>
  <c r="D71" i="1"/>
  <c r="E71" i="1"/>
</calcChain>
</file>

<file path=xl/sharedStrings.xml><?xml version="1.0" encoding="utf-8"?>
<sst xmlns="http://schemas.openxmlformats.org/spreadsheetml/2006/main" count="361" uniqueCount="314">
  <si>
    <t>Address:</t>
  </si>
  <si>
    <t>Tel: .............       Fax: .............</t>
  </si>
  <si>
    <t/>
  </si>
  <si>
    <t>Balance Sheet</t>
  </si>
  <si>
    <t>CT_EN</t>
  </si>
  <si>
    <t>MCT_EN</t>
  </si>
  <si>
    <t>TM_EN</t>
  </si>
  <si>
    <t>Closing balance</t>
  </si>
  <si>
    <t>Opening balance</t>
  </si>
  <si>
    <t>ASSETS</t>
  </si>
  <si>
    <t>A- CURRENT ASSETS</t>
  </si>
  <si>
    <t>100</t>
  </si>
  <si>
    <t>I. Cash and cash equivalents</t>
  </si>
  <si>
    <t>110</t>
  </si>
  <si>
    <t xml:space="preserve">1. Cash </t>
  </si>
  <si>
    <t>111</t>
  </si>
  <si>
    <t>2. Cash equivalents</t>
  </si>
  <si>
    <t>112</t>
  </si>
  <si>
    <t>II. Short-term investments</t>
  </si>
  <si>
    <t>120</t>
  </si>
  <si>
    <t>121</t>
  </si>
  <si>
    <t>122</t>
  </si>
  <si>
    <t>123</t>
  </si>
  <si>
    <t>130</t>
  </si>
  <si>
    <t>131</t>
  </si>
  <si>
    <t>132</t>
  </si>
  <si>
    <t>133</t>
  </si>
  <si>
    <t>134</t>
  </si>
  <si>
    <t>135</t>
  </si>
  <si>
    <t>6. Other short-term receivables</t>
  </si>
  <si>
    <t>136</t>
  </si>
  <si>
    <t>137</t>
  </si>
  <si>
    <t>139</t>
  </si>
  <si>
    <t>IV. Inventory</t>
  </si>
  <si>
    <t>140</t>
  </si>
  <si>
    <t>1. Inventory</t>
  </si>
  <si>
    <t>141</t>
  </si>
  <si>
    <t>2. Allowance for inventories</t>
  </si>
  <si>
    <t>149</t>
  </si>
  <si>
    <t>V. Other current assets</t>
  </si>
  <si>
    <t>150</t>
  </si>
  <si>
    <t>1. Short-term prepaid expenses</t>
  </si>
  <si>
    <t>151</t>
  </si>
  <si>
    <t>2. Deductible VAT</t>
  </si>
  <si>
    <t>152</t>
  </si>
  <si>
    <t>3. Taxes and receivables from the State</t>
  </si>
  <si>
    <t>153</t>
  </si>
  <si>
    <t>B. FIXED ASSETS</t>
  </si>
  <si>
    <t>200</t>
  </si>
  <si>
    <t>I. Long-term receivables</t>
  </si>
  <si>
    <t>210</t>
  </si>
  <si>
    <t>II. Fixed Assets</t>
  </si>
  <si>
    <t>220</t>
  </si>
  <si>
    <t>1. Tangible fixed assets</t>
  </si>
  <si>
    <t>221</t>
  </si>
  <si>
    <t xml:space="preserve">   - Historical cost</t>
  </si>
  <si>
    <t>222</t>
  </si>
  <si>
    <t xml:space="preserve">  - Accumulated Depreciation</t>
  </si>
  <si>
    <t>223</t>
  </si>
  <si>
    <t>III. Investment property</t>
  </si>
  <si>
    <t>230</t>
  </si>
  <si>
    <t>240</t>
  </si>
  <si>
    <t>241</t>
  </si>
  <si>
    <t>242</t>
  </si>
  <si>
    <t>250</t>
  </si>
  <si>
    <t>V. Others</t>
  </si>
  <si>
    <t>260</t>
  </si>
  <si>
    <t>1. Long-term Prepaid Expenses</t>
  </si>
  <si>
    <t>261</t>
  </si>
  <si>
    <t>2. Deferred Tax Assets</t>
  </si>
  <si>
    <t>262</t>
  </si>
  <si>
    <t>268</t>
  </si>
  <si>
    <t>TOTAL ASSETS</t>
  </si>
  <si>
    <t>270</t>
  </si>
  <si>
    <t>RESOURCES</t>
  </si>
  <si>
    <t>A. LIABILITIES</t>
  </si>
  <si>
    <t>300</t>
  </si>
  <si>
    <t>I. Current liabilities</t>
  </si>
  <si>
    <t>310</t>
  </si>
  <si>
    <t>311</t>
  </si>
  <si>
    <t>313</t>
  </si>
  <si>
    <t>314</t>
  </si>
  <si>
    <t>315</t>
  </si>
  <si>
    <t>319</t>
  </si>
  <si>
    <t>320</t>
  </si>
  <si>
    <t>322</t>
  </si>
  <si>
    <t>II. Long-term liabilities</t>
  </si>
  <si>
    <t>330</t>
  </si>
  <si>
    <t>B. OWNERS' EQUITY</t>
  </si>
  <si>
    <t>400</t>
  </si>
  <si>
    <t>I. Owners' Equity</t>
  </si>
  <si>
    <t>410</t>
  </si>
  <si>
    <t>1. Business capital</t>
  </si>
  <si>
    <t>411</t>
  </si>
  <si>
    <t>- Common stock with voting rights</t>
  </si>
  <si>
    <t>411a</t>
  </si>
  <si>
    <t>- Preferred stock</t>
  </si>
  <si>
    <t>411b</t>
  </si>
  <si>
    <t>2. Paid-in capital</t>
  </si>
  <si>
    <t>412</t>
  </si>
  <si>
    <t>8. Investment &amp; Development Fund</t>
  </si>
  <si>
    <t>418</t>
  </si>
  <si>
    <t>11. Retained earnings</t>
  </si>
  <si>
    <t>421</t>
  </si>
  <si>
    <t xml:space="preserve">- Accumulated undistributed profit after tax at end of last period </t>
  </si>
  <si>
    <t>421a</t>
  </si>
  <si>
    <t>- Undistributed profit after tax this period</t>
  </si>
  <si>
    <t>421b</t>
  </si>
  <si>
    <t>II. Other resources and funds</t>
  </si>
  <si>
    <t>430</t>
  </si>
  <si>
    <t>TOTAL RESOURCES</t>
  </si>
  <si>
    <t>440</t>
  </si>
  <si>
    <t>4.  Receivables Based on Stages of Construction Contract Schedules</t>
  </si>
  <si>
    <t>8. Pending shortage assets</t>
  </si>
  <si>
    <t>3. Held - to - maturity investment</t>
  </si>
  <si>
    <t>4. Other long-term assets</t>
  </si>
  <si>
    <t>5. Receivables from short-term lending</t>
  </si>
  <si>
    <t xml:space="preserve">Income Statement </t>
  </si>
  <si>
    <t>This Quarter This Year</t>
  </si>
  <si>
    <t>This Quarter last Year</t>
  </si>
  <si>
    <t>1. Gross sales of merchandise and services</t>
  </si>
  <si>
    <t>01</t>
  </si>
  <si>
    <t>2. Deduction</t>
  </si>
  <si>
    <t>02</t>
  </si>
  <si>
    <t>3. Net sales of merchandise and services</t>
  </si>
  <si>
    <t>10</t>
  </si>
  <si>
    <t>4. Cost of goods sold</t>
  </si>
  <si>
    <t>11</t>
  </si>
  <si>
    <t>5. Gross profit from sale of merchandise and services</t>
  </si>
  <si>
    <t>20</t>
  </si>
  <si>
    <t>6. Financial income</t>
  </si>
  <si>
    <t>21</t>
  </si>
  <si>
    <t>7. Financial expenses</t>
  </si>
  <si>
    <t>22</t>
  </si>
  <si>
    <t>23</t>
  </si>
  <si>
    <t>8. Selling expenses</t>
  </si>
  <si>
    <t>25</t>
  </si>
  <si>
    <t>9. General and administration expenses</t>
  </si>
  <si>
    <t>10. Operating profit (loss)</t>
  </si>
  <si>
    <t>30</t>
  </si>
  <si>
    <t>11. Other income</t>
  </si>
  <si>
    <t>31</t>
  </si>
  <si>
    <t>12. Other expenses</t>
  </si>
  <si>
    <t>32</t>
  </si>
  <si>
    <t>13. Profit (loss) from other activities</t>
  </si>
  <si>
    <t>40</t>
  </si>
  <si>
    <t>50</t>
  </si>
  <si>
    <t>51</t>
  </si>
  <si>
    <t>52</t>
  </si>
  <si>
    <t>60</t>
  </si>
  <si>
    <t>61</t>
  </si>
  <si>
    <t>70</t>
  </si>
  <si>
    <t>I. Cash flows from operating activities</t>
  </si>
  <si>
    <t>03</t>
  </si>
  <si>
    <t>04</t>
  </si>
  <si>
    <t>05</t>
  </si>
  <si>
    <t>06</t>
  </si>
  <si>
    <t>07</t>
  </si>
  <si>
    <t>II. Cash flows from investing activities</t>
  </si>
  <si>
    <t>3. Loan to other company, acquisition of debt instruments of other company</t>
  </si>
  <si>
    <t>24</t>
  </si>
  <si>
    <t>27</t>
  </si>
  <si>
    <t>III. Cash flows from financing activities</t>
  </si>
  <si>
    <t>Effects of changes in foreign exchange rate</t>
  </si>
  <si>
    <t xml:space="preserve">Net cash from operating activities </t>
  </si>
  <si>
    <t xml:space="preserve">1. Acquisition of fixed assets and other non-current assets 
</t>
  </si>
  <si>
    <t xml:space="preserve">2. Proceeds from sale of fixed assets and other non-current assets 
</t>
  </si>
  <si>
    <t xml:space="preserve">Net cash from investing activities </t>
  </si>
  <si>
    <t>1.Proceeds from issuance of stock and receipt of capital contributed</t>
  </si>
  <si>
    <t>2.Payments to owner for capital contributed, payments to acquire or redeem the enterprise's shares</t>
  </si>
  <si>
    <t xml:space="preserve">Net cash from financing activities </t>
  </si>
  <si>
    <t>Net cash increase/ decrease during the period
(50 = 20+30+40)</t>
  </si>
  <si>
    <t xml:space="preserve">Cash and cash equivalent at beginning of period
</t>
  </si>
  <si>
    <t xml:space="preserve">Cash and cash equivalent at closing balance (70 = 50+60+61)
</t>
  </si>
  <si>
    <t>VI.01</t>
  </si>
  <si>
    <t>VI.02</t>
  </si>
  <si>
    <t>VI.03</t>
  </si>
  <si>
    <t>VI.04</t>
  </si>
  <si>
    <t>VI.05</t>
  </si>
  <si>
    <t>VI.07</t>
  </si>
  <si>
    <t>VI.13</t>
  </si>
  <si>
    <t>1. Long-term operation expenses in process</t>
  </si>
  <si>
    <t>2. Construction in progress</t>
  </si>
  <si>
    <t>V. Long-term financial investments</t>
  </si>
  <si>
    <t>VI.09</t>
  </si>
  <si>
    <t>VI.12</t>
  </si>
  <si>
    <t>VI.08</t>
  </si>
  <si>
    <t>VI.22</t>
  </si>
  <si>
    <t>IV. Long-term assets in process</t>
  </si>
  <si>
    <t>VI.15</t>
  </si>
  <si>
    <t>VI.17</t>
  </si>
  <si>
    <t>VI.18</t>
  </si>
  <si>
    <t>VI.19</t>
  </si>
  <si>
    <t>VI.21</t>
  </si>
  <si>
    <t>VI.23</t>
  </si>
  <si>
    <t>VII.1</t>
  </si>
  <si>
    <t>VII.3</t>
  </si>
  <si>
    <t>VII.4</t>
  </si>
  <si>
    <t>VII.5</t>
  </si>
  <si>
    <t>VII.8</t>
  </si>
  <si>
    <t>VII.10</t>
  </si>
  <si>
    <t>VII.11</t>
  </si>
  <si>
    <t>VII.6</t>
  </si>
  <si>
    <t>VII.7</t>
  </si>
  <si>
    <t>Company: BTB</t>
  </si>
  <si>
    <t xml:space="preserve">1. Trading securities </t>
  </si>
  <si>
    <t>2. Provision for impairment of trading securities</t>
  </si>
  <si>
    <t>III. Short-term accounts receivable</t>
  </si>
  <si>
    <t>1. Short-term receivables from customers</t>
  </si>
  <si>
    <t xml:space="preserve">2. Short-term advanced payments to suppliers </t>
  </si>
  <si>
    <t>3. Short-term internal receivables</t>
  </si>
  <si>
    <t xml:space="preserve">7. Allowance for incollectible short-term accounts </t>
  </si>
  <si>
    <t>4. Repos of Government bonds</t>
  </si>
  <si>
    <t>5. Other short-term assets</t>
  </si>
  <si>
    <t>154</t>
  </si>
  <si>
    <t>155</t>
  </si>
  <si>
    <t>1. Long-term receivables from customers</t>
  </si>
  <si>
    <t>2. Long-term advance payments to suppliers</t>
  </si>
  <si>
    <t>3. Working capital from sub-units</t>
  </si>
  <si>
    <t>4. Long-term internal receivables</t>
  </si>
  <si>
    <t>5. Receivables from long-term lending</t>
  </si>
  <si>
    <t>6. Other long-term receivables</t>
  </si>
  <si>
    <t xml:space="preserve">7. Allowance for incollectible long-term accounts </t>
  </si>
  <si>
    <t>211</t>
  </si>
  <si>
    <t>212</t>
  </si>
  <si>
    <t>213</t>
  </si>
  <si>
    <t>214</t>
  </si>
  <si>
    <t>215</t>
  </si>
  <si>
    <t>216</t>
  </si>
  <si>
    <t>219</t>
  </si>
  <si>
    <t xml:space="preserve">  - Accumulated Depriciation</t>
  </si>
  <si>
    <t>3. Intangible fixed assets</t>
  </si>
  <si>
    <t>2. Finance lease assets</t>
  </si>
  <si>
    <t>224</t>
  </si>
  <si>
    <t>225</t>
  </si>
  <si>
    <t>226</t>
  </si>
  <si>
    <t>227</t>
  </si>
  <si>
    <t>228</t>
  </si>
  <si>
    <t>229</t>
  </si>
  <si>
    <t>231</t>
  </si>
  <si>
    <t>232</t>
  </si>
  <si>
    <t>1. Investment in Subsidiaries</t>
  </si>
  <si>
    <t>2. Investments in joint-ventures and associates</t>
  </si>
  <si>
    <t>251</t>
  </si>
  <si>
    <t>252</t>
  </si>
  <si>
    <t>253</t>
  </si>
  <si>
    <t>254</t>
  </si>
  <si>
    <t>255</t>
  </si>
  <si>
    <t>3. Investment in associates</t>
  </si>
  <si>
    <t>4. Provision of Long-term financial investments</t>
  </si>
  <si>
    <t>5. Held to maturity investment</t>
  </si>
  <si>
    <t>6. Short-term borrowings and loans from finance lease</t>
  </si>
  <si>
    <t>1. Short-term Accounts Payable</t>
  </si>
  <si>
    <t>2. Tax Payables &amp; Payables to Government</t>
  </si>
  <si>
    <t>3. Employee Payables</t>
  </si>
  <si>
    <t>4. Short-term accruals</t>
  </si>
  <si>
    <t xml:space="preserve">5. Others short-term payable </t>
  </si>
  <si>
    <t>7. Bonus and welfare fund</t>
  </si>
  <si>
    <t>1. Long-term unrealized revenue</t>
  </si>
  <si>
    <t>2. Other long-term payables</t>
  </si>
  <si>
    <t>3. Long-term borrowings and loans from finance lease</t>
  </si>
  <si>
    <t>336</t>
  </si>
  <si>
    <t>337</t>
  </si>
  <si>
    <t>338</t>
  </si>
  <si>
    <t>- Interest expenses</t>
  </si>
  <si>
    <t>14. Accounting profit (loss) before tax</t>
  </si>
  <si>
    <t>15. Current enterprise income tax</t>
  </si>
  <si>
    <t>16. Deferred enterprise income tax</t>
  </si>
  <si>
    <t>17. Net profit (loss) after tax</t>
  </si>
  <si>
    <t>18. Earning per share</t>
  </si>
  <si>
    <t>19. Decrease in earning per share</t>
  </si>
  <si>
    <t>26</t>
  </si>
  <si>
    <t>From 01/01/2019 to 30/06/2019</t>
  </si>
  <si>
    <r>
      <t xml:space="preserve">1. </t>
    </r>
    <r>
      <rPr>
        <b/>
        <sz val="9"/>
        <rFont val="Arial"/>
        <family val="2"/>
      </rPr>
      <t>Profit before tax</t>
    </r>
  </si>
  <si>
    <r>
      <t xml:space="preserve">2. </t>
    </r>
    <r>
      <rPr>
        <b/>
        <sz val="9"/>
        <rFont val="Arial"/>
        <family val="2"/>
      </rPr>
      <t>Adjustment of following items</t>
    </r>
  </si>
  <si>
    <t>- Fixed asset depreciation</t>
  </si>
  <si>
    <t>- Allowances</t>
  </si>
  <si>
    <t>- Differences in exchange rate from revaluation of accounts derived from foreign currency</t>
  </si>
  <si>
    <t>- Gains (loss) from investing activities</t>
  </si>
  <si>
    <t>- Other adjustments</t>
  </si>
  <si>
    <t>3. Profit from operating activities before working capital changes</t>
  </si>
  <si>
    <t>- Increase/Decrease in accounts receivable</t>
  </si>
  <si>
    <t>- Increase/Decrease in inventory</t>
  </si>
  <si>
    <t>- Increase/Decrease in accounts payables (excluding interest payables, income tax payables)</t>
  </si>
  <si>
    <t>- Increase/Decrease in prepaid expenses</t>
  </si>
  <si>
    <t xml:space="preserve">- Increase/Decrease in trading stock </t>
  </si>
  <si>
    <t xml:space="preserve">- Interest paid </t>
  </si>
  <si>
    <t>- Corporate tax paid</t>
  </si>
  <si>
    <t>- Other revenue from operating activities</t>
  </si>
  <si>
    <t xml:space="preserve">- Other payment from operating activities </t>
  </si>
  <si>
    <t>4. Proceeds from loan to other company, sale of debt instruments of other company</t>
  </si>
  <si>
    <t>5. Investment in associates</t>
  </si>
  <si>
    <t>6. Proceeds from investments in associates</t>
  </si>
  <si>
    <t xml:space="preserve">7. Interest and dividend received </t>
  </si>
  <si>
    <t>3. Proceeds from borrowings</t>
  </si>
  <si>
    <t>4. Payment of principal</t>
  </si>
  <si>
    <t>5. Payment of financial lease principal</t>
  </si>
  <si>
    <t>6. Interest and dividend paid to owner</t>
  </si>
  <si>
    <t>33</t>
  </si>
  <si>
    <t>34</t>
  </si>
  <si>
    <t>35</t>
  </si>
  <si>
    <t>36</t>
  </si>
  <si>
    <t>17</t>
  </si>
  <si>
    <t>16</t>
  </si>
  <si>
    <t>15</t>
  </si>
  <si>
    <t>14</t>
  </si>
  <si>
    <t>13</t>
  </si>
  <si>
    <t>12</t>
  </si>
  <si>
    <t>08</t>
  </si>
  <si>
    <t>09</t>
  </si>
  <si>
    <t>From 01/01/2018 to 30/06/2018</t>
  </si>
  <si>
    <t>Reviewed Financial Report</t>
  </si>
  <si>
    <t>For accounting period from 01/01/2019 to 30/06/2019</t>
  </si>
  <si>
    <t>CORPORATE - CASH FLOW - INDIRECT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</si>
</sst>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  <charset val="163"/>
    </font>
    <font>
      <sz val="9"/>
      <name val="Arial"/>
      <family val="2"/>
      <charset val="163"/>
    </font>
    <font>
      <b/>
      <sz val="9"/>
      <name val="Arial"/>
      <family val="2"/>
      <charset val="163"/>
    </font>
    <font>
      <sz val="9"/>
      <name val="Arial"/>
      <family val="2"/>
      <charset val="163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52"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49" fontId="2" fillId="0" borderId="1" xfId="0" applyNumberFormat="1" applyFont="1" applyBorder="1"/>
    <xf numFmtId="164" fontId="2" fillId="0" borderId="1" xfId="1" applyNumberFormat="1" applyFont="1" applyBorder="1"/>
    <xf numFmtId="164" fontId="3" fillId="0" borderId="1" xfId="1" applyNumberFormat="1" applyFont="1" applyBorder="1"/>
    <xf numFmtId="164" fontId="2" fillId="0" borderId="1" xfId="0" applyNumberFormat="1" applyFont="1" applyBorder="1"/>
    <xf numFmtId="164" fontId="4" fillId="0" borderId="1" xfId="1" applyNumberFormat="1" applyFont="1" applyBorder="1"/>
    <xf numFmtId="164" fontId="5" fillId="0" borderId="1" xfId="1" applyNumberFormat="1" applyFont="1" applyBorder="1"/>
    <xf numFmtId="0" fontId="3" fillId="0" borderId="1" xfId="0" applyFont="1" applyBorder="1" applyAlignment="1">
      <alignment wrapText="1"/>
    </xf>
    <xf numFmtId="164" fontId="2" fillId="0" borderId="0" xfId="1" applyNumberFormat="1" applyFont="1"/>
    <xf numFmtId="0" fontId="2" fillId="0" borderId="2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/>
    <xf numFmtId="0" fontId="6" fillId="0" borderId="2" xfId="0" applyFont="1" applyBorder="1"/>
    <xf numFmtId="0" fontId="2" fillId="0" borderId="1" xfId="0" applyFont="1" applyBorder="1"/>
    <xf numFmtId="0" fontId="2" fillId="0" borderId="0" xfId="0" applyFont="1"/>
    <xf numFmtId="0" fontId="8" fillId="0" borderId="3" xfId="0" applyFont="1" applyBorder="1"/>
    <xf numFmtId="0" fontId="8" fillId="0" borderId="1" xfId="0" applyFont="1" applyBorder="1"/>
    <xf numFmtId="49" fontId="8" fillId="0" borderId="3" xfId="0" applyNumberFormat="1" applyFont="1" applyBorder="1"/>
    <xf numFmtId="164" fontId="8" fillId="0" borderId="3" xfId="1" applyNumberFormat="1" applyFont="1" applyBorder="1"/>
    <xf numFmtId="0" fontId="8" fillId="0" borderId="0" xfId="0" applyFont="1"/>
    <xf numFmtId="49" fontId="8" fillId="0" borderId="1" xfId="0" applyNumberFormat="1" applyFont="1" applyBorder="1"/>
    <xf numFmtId="164" fontId="8" fillId="0" borderId="1" xfId="1" applyNumberFormat="1" applyFont="1" applyBorder="1"/>
    <xf numFmtId="0" fontId="2" fillId="0" borderId="0" xfId="0" applyFont="1"/>
    <xf numFmtId="0" fontId="7" fillId="0" borderId="1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quotePrefix="1" applyFont="1" applyBorder="1"/>
    <xf numFmtId="0" fontId="8" fillId="0" borderId="1" xfId="0" quotePrefix="1" applyFont="1" applyBorder="1"/>
    <xf numFmtId="0" fontId="7" fillId="0" borderId="1" xfId="0" quotePrefix="1" applyFont="1" applyBorder="1"/>
    <xf numFmtId="0" fontId="2" fillId="0" borderId="4" xfId="0" applyFont="1" applyBorder="1"/>
    <xf numFmtId="49" fontId="2" fillId="0" borderId="4" xfId="0" applyNumberFormat="1" applyFont="1" applyBorder="1"/>
    <xf numFmtId="164" fontId="2" fillId="0" borderId="4" xfId="1" applyNumberFormat="1" applyFont="1" applyBorder="1"/>
    <xf numFmtId="0" fontId="2" fillId="0" borderId="2" xfId="0" applyFont="1" applyBorder="1"/>
    <xf numFmtId="164" fontId="2" fillId="0" borderId="2" xfId="1" applyNumberFormat="1" applyFont="1" applyBorder="1"/>
    <xf numFmtId="0" fontId="3" fillId="0" borderId="1" xfId="0" quotePrefix="1" applyFont="1" applyBorder="1" applyAlignment="1">
      <alignment wrapText="1"/>
    </xf>
    <xf numFmtId="0" fontId="2" fillId="0" borderId="5" xfId="0" applyFont="1" applyBorder="1"/>
    <xf numFmtId="0" fontId="3" fillId="0" borderId="5" xfId="0" quotePrefix="1" applyFont="1" applyBorder="1"/>
    <xf numFmtId="49" fontId="2" fillId="0" borderId="6" xfId="0" applyNumberFormat="1" applyFont="1" applyBorder="1"/>
    <xf numFmtId="49" fontId="2" fillId="0" borderId="2" xfId="0" applyNumberFormat="1" applyFont="1" applyBorder="1"/>
    <xf numFmtId="49" fontId="2" fillId="0" borderId="2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2" fillId="0" borderId="7" xfId="0" applyFont="1" applyBorder="1"/>
    <xf numFmtId="49" fontId="2" fillId="0" borderId="8" xfId="0" applyNumberFormat="1" applyFont="1" applyBorder="1" applyAlignment="1">
      <alignment horizontal="center"/>
    </xf>
    <xf numFmtId="49" fontId="2" fillId="0" borderId="9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49" fontId="2" fillId="0" borderId="3" xfId="0" applyNumberFormat="1" applyFont="1" applyBorder="1"/>
  </cellXfs>
  <cellStyles count="3">
    <cellStyle name="Comma" xfId="1" builtinId="3"/>
    <cellStyle name="Normal" xfId="0" builtinId="0"/>
    <cellStyle name="Normal 3" xfId="2" xr:uid="{9D0898B1-5550-45A6-A019-DCEE9DED219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7"/>
  <sheetViews>
    <sheetView topLeftCell="A43" workbookViewId="0">
      <selection activeCell="B31" sqref="B31"/>
    </sheetView>
  </sheetViews>
  <sheetFormatPr defaultRowHeight="12" x14ac:dyDescent="0.25"/>
  <cols>
    <col min="1" max="1" width="50" customWidth="1"/>
    <col min="2" max="2" width="10" customWidth="1"/>
    <col min="4" max="5" width="20" customWidth="1"/>
  </cols>
  <sheetData>
    <row r="1" spans="1:5" x14ac:dyDescent="0.25">
      <c r="A1" s="27" t="s">
        <v>204</v>
      </c>
      <c r="B1" s="28"/>
      <c r="C1" s="25" t="s">
        <v>311</v>
      </c>
    </row>
    <row r="2" spans="1:5" x14ac:dyDescent="0.25">
      <c r="A2" s="28" t="s">
        <v>0</v>
      </c>
      <c r="B2" s="28"/>
      <c r="C2" s="25" t="s">
        <v>312</v>
      </c>
    </row>
    <row r="3" spans="1:5" x14ac:dyDescent="0.25">
      <c r="A3" s="28" t="s">
        <v>1</v>
      </c>
      <c r="B3" s="28"/>
    </row>
    <row r="4" spans="1:5" x14ac:dyDescent="0.25">
      <c r="C4" s="28" t="s">
        <v>2</v>
      </c>
      <c r="D4" s="28"/>
    </row>
    <row r="5" spans="1:5" ht="20.100000000000001" customHeight="1" x14ac:dyDescent="0.25">
      <c r="A5" s="29" t="s">
        <v>3</v>
      </c>
      <c r="B5" s="29"/>
      <c r="C5" s="29"/>
      <c r="D5" s="29"/>
      <c r="E5" s="29"/>
    </row>
    <row r="8" spans="1:5" x14ac:dyDescent="0.25">
      <c r="A8" s="11" t="s">
        <v>4</v>
      </c>
      <c r="B8" s="11" t="s">
        <v>5</v>
      </c>
      <c r="C8" s="11" t="s">
        <v>6</v>
      </c>
      <c r="D8" s="11" t="s">
        <v>7</v>
      </c>
      <c r="E8" s="11" t="s">
        <v>8</v>
      </c>
    </row>
    <row r="9" spans="1:5" x14ac:dyDescent="0.25">
      <c r="A9" s="50" t="s">
        <v>9</v>
      </c>
      <c r="B9" s="51"/>
      <c r="C9" s="51"/>
      <c r="D9" s="50" t="s">
        <v>2</v>
      </c>
      <c r="E9" s="50" t="s">
        <v>2</v>
      </c>
    </row>
    <row r="10" spans="1:5" x14ac:dyDescent="0.25">
      <c r="A10" s="1" t="s">
        <v>10</v>
      </c>
      <c r="B10" s="3" t="s">
        <v>11</v>
      </c>
      <c r="C10" s="3"/>
      <c r="D10" s="4">
        <f>D11+D14+D18+D27+D30</f>
        <v>54116285487</v>
      </c>
      <c r="E10" s="4">
        <f>E11+E14+E18+E27+E30</f>
        <v>43394809100</v>
      </c>
    </row>
    <row r="11" spans="1:5" x14ac:dyDescent="0.25">
      <c r="A11" s="1" t="s">
        <v>12</v>
      </c>
      <c r="B11" s="3" t="s">
        <v>13</v>
      </c>
      <c r="C11" s="3" t="s">
        <v>174</v>
      </c>
      <c r="D11" s="4">
        <f>D12+D13</f>
        <v>2627876589</v>
      </c>
      <c r="E11" s="4">
        <f>E12+E13</f>
        <v>5683663224</v>
      </c>
    </row>
    <row r="12" spans="1:5" x14ac:dyDescent="0.25">
      <c r="A12" s="2" t="s">
        <v>14</v>
      </c>
      <c r="B12" s="3" t="s">
        <v>15</v>
      </c>
      <c r="C12" s="3"/>
      <c r="D12" s="5">
        <v>2627876589</v>
      </c>
      <c r="E12" s="5">
        <v>5683663224</v>
      </c>
    </row>
    <row r="13" spans="1:5" x14ac:dyDescent="0.25">
      <c r="A13" s="2" t="s">
        <v>16</v>
      </c>
      <c r="B13" s="3" t="s">
        <v>17</v>
      </c>
      <c r="C13" s="3"/>
      <c r="D13" s="5">
        <v>0</v>
      </c>
      <c r="E13" s="5">
        <v>0</v>
      </c>
    </row>
    <row r="14" spans="1:5" x14ac:dyDescent="0.25">
      <c r="A14" s="1" t="s">
        <v>18</v>
      </c>
      <c r="B14" s="3" t="s">
        <v>19</v>
      </c>
      <c r="C14" s="3" t="s">
        <v>175</v>
      </c>
      <c r="D14" s="4">
        <f>D15+D16+D17</f>
        <v>0</v>
      </c>
      <c r="E14" s="4">
        <f>E15+E16+E17</f>
        <v>0</v>
      </c>
    </row>
    <row r="15" spans="1:5" x14ac:dyDescent="0.25">
      <c r="A15" s="2" t="s">
        <v>205</v>
      </c>
      <c r="B15" s="3" t="s">
        <v>20</v>
      </c>
      <c r="C15" s="3"/>
      <c r="D15" s="5">
        <v>0</v>
      </c>
      <c r="E15" s="5">
        <v>0</v>
      </c>
    </row>
    <row r="16" spans="1:5" x14ac:dyDescent="0.25">
      <c r="A16" s="2" t="s">
        <v>206</v>
      </c>
      <c r="B16" s="3" t="s">
        <v>21</v>
      </c>
      <c r="C16" s="3"/>
      <c r="D16" s="5">
        <v>0</v>
      </c>
      <c r="E16" s="5">
        <v>0</v>
      </c>
    </row>
    <row r="17" spans="1:5" x14ac:dyDescent="0.25">
      <c r="A17" s="2" t="s">
        <v>114</v>
      </c>
      <c r="B17" s="3" t="s">
        <v>22</v>
      </c>
      <c r="C17" s="3"/>
      <c r="D17" s="5">
        <v>0</v>
      </c>
      <c r="E17" s="5">
        <v>0</v>
      </c>
    </row>
    <row r="18" spans="1:5" x14ac:dyDescent="0.25">
      <c r="A18" s="1" t="s">
        <v>207</v>
      </c>
      <c r="B18" s="3" t="s">
        <v>23</v>
      </c>
      <c r="C18" s="3"/>
      <c r="D18" s="4">
        <f>SUM(D19:D26)</f>
        <v>31025667498</v>
      </c>
      <c r="E18" s="4">
        <f>SUM(E19:E26)</f>
        <v>21547264769</v>
      </c>
    </row>
    <row r="19" spans="1:5" x14ac:dyDescent="0.25">
      <c r="A19" s="2" t="s">
        <v>208</v>
      </c>
      <c r="B19" s="3" t="s">
        <v>24</v>
      </c>
      <c r="C19" s="3" t="s">
        <v>176</v>
      </c>
      <c r="D19" s="5">
        <v>28474858026</v>
      </c>
      <c r="E19" s="5">
        <v>20233337520</v>
      </c>
    </row>
    <row r="20" spans="1:5" x14ac:dyDescent="0.25">
      <c r="A20" s="2" t="s">
        <v>209</v>
      </c>
      <c r="B20" s="3" t="s">
        <v>25</v>
      </c>
      <c r="C20" s="3"/>
      <c r="D20" s="5">
        <v>371129600</v>
      </c>
      <c r="E20" s="5">
        <v>311158600</v>
      </c>
    </row>
    <row r="21" spans="1:5" x14ac:dyDescent="0.25">
      <c r="A21" s="2" t="s">
        <v>210</v>
      </c>
      <c r="B21" s="3" t="s">
        <v>26</v>
      </c>
      <c r="C21" s="3"/>
      <c r="D21" s="5">
        <v>0</v>
      </c>
      <c r="E21" s="5">
        <v>0</v>
      </c>
    </row>
    <row r="22" spans="1:5" x14ac:dyDescent="0.25">
      <c r="A22" s="2" t="s">
        <v>112</v>
      </c>
      <c r="B22" s="3" t="s">
        <v>27</v>
      </c>
      <c r="C22" s="3"/>
      <c r="D22" s="5">
        <v>0</v>
      </c>
      <c r="E22" s="5">
        <v>0</v>
      </c>
    </row>
    <row r="23" spans="1:5" x14ac:dyDescent="0.25">
      <c r="A23" s="2" t="s">
        <v>116</v>
      </c>
      <c r="B23" s="3" t="s">
        <v>28</v>
      </c>
      <c r="C23" s="3"/>
      <c r="D23" s="5">
        <v>0</v>
      </c>
      <c r="E23" s="5">
        <v>0</v>
      </c>
    </row>
    <row r="24" spans="1:5" x14ac:dyDescent="0.25">
      <c r="A24" s="2" t="s">
        <v>29</v>
      </c>
      <c r="B24" s="3" t="s">
        <v>30</v>
      </c>
      <c r="C24" s="3" t="s">
        <v>177</v>
      </c>
      <c r="D24" s="5">
        <v>5278586462</v>
      </c>
      <c r="E24" s="5">
        <v>4645369713</v>
      </c>
    </row>
    <row r="25" spans="1:5" x14ac:dyDescent="0.25">
      <c r="A25" s="2" t="s">
        <v>211</v>
      </c>
      <c r="B25" s="3" t="s">
        <v>31</v>
      </c>
      <c r="C25" s="3"/>
      <c r="D25" s="5">
        <v>-3642601064</v>
      </c>
      <c r="E25" s="5">
        <v>-3642601064</v>
      </c>
    </row>
    <row r="26" spans="1:5" x14ac:dyDescent="0.25">
      <c r="A26" s="9" t="s">
        <v>113</v>
      </c>
      <c r="B26" s="3" t="s">
        <v>32</v>
      </c>
      <c r="C26" s="3" t="s">
        <v>178</v>
      </c>
      <c r="D26" s="5">
        <v>543694474</v>
      </c>
      <c r="E26" s="5">
        <v>0</v>
      </c>
    </row>
    <row r="27" spans="1:5" x14ac:dyDescent="0.25">
      <c r="A27" s="1" t="s">
        <v>33</v>
      </c>
      <c r="B27" s="3" t="s">
        <v>34</v>
      </c>
      <c r="C27" s="3"/>
      <c r="D27" s="4">
        <f>SUM(D28:D29)</f>
        <v>20454088118</v>
      </c>
      <c r="E27" s="4">
        <f>SUM(E28:E29)</f>
        <v>16163881107</v>
      </c>
    </row>
    <row r="28" spans="1:5" x14ac:dyDescent="0.25">
      <c r="A28" s="2" t="s">
        <v>35</v>
      </c>
      <c r="B28" s="3" t="s">
        <v>36</v>
      </c>
      <c r="C28" s="3" t="s">
        <v>179</v>
      </c>
      <c r="D28" s="5">
        <v>20454088118</v>
      </c>
      <c r="E28" s="5">
        <v>16163881107</v>
      </c>
    </row>
    <row r="29" spans="1:5" x14ac:dyDescent="0.25">
      <c r="A29" s="2" t="s">
        <v>37</v>
      </c>
      <c r="B29" s="3" t="s">
        <v>38</v>
      </c>
      <c r="C29" s="3"/>
      <c r="D29" s="5">
        <v>0</v>
      </c>
      <c r="E29" s="5">
        <v>0</v>
      </c>
    </row>
    <row r="30" spans="1:5" x14ac:dyDescent="0.25">
      <c r="A30" s="1" t="s">
        <v>39</v>
      </c>
      <c r="B30" s="3" t="s">
        <v>40</v>
      </c>
      <c r="C30" s="3"/>
      <c r="D30" s="4">
        <f>SUM(D31:D34)</f>
        <v>8653282</v>
      </c>
      <c r="E30" s="4">
        <f>SUM(E31:E34)</f>
        <v>0</v>
      </c>
    </row>
    <row r="31" spans="1:5" x14ac:dyDescent="0.25">
      <c r="A31" s="2" t="s">
        <v>41</v>
      </c>
      <c r="B31" s="3" t="s">
        <v>42</v>
      </c>
      <c r="C31" s="3" t="s">
        <v>180</v>
      </c>
      <c r="D31" s="5">
        <v>8653282</v>
      </c>
      <c r="E31" s="5">
        <v>0</v>
      </c>
    </row>
    <row r="32" spans="1:5" x14ac:dyDescent="0.25">
      <c r="A32" s="2" t="s">
        <v>43</v>
      </c>
      <c r="B32" s="3" t="s">
        <v>44</v>
      </c>
      <c r="C32" s="3"/>
      <c r="D32" s="5"/>
      <c r="E32" s="5">
        <v>0</v>
      </c>
    </row>
    <row r="33" spans="1:5" x14ac:dyDescent="0.25">
      <c r="A33" s="2" t="s">
        <v>45</v>
      </c>
      <c r="B33" s="3" t="s">
        <v>46</v>
      </c>
      <c r="C33" s="3"/>
      <c r="D33" s="5">
        <v>0</v>
      </c>
      <c r="E33" s="5">
        <v>0</v>
      </c>
    </row>
    <row r="34" spans="1:5" x14ac:dyDescent="0.25">
      <c r="A34" s="2" t="s">
        <v>212</v>
      </c>
      <c r="B34" s="3" t="s">
        <v>214</v>
      </c>
      <c r="C34" s="3"/>
      <c r="D34" s="5">
        <v>0</v>
      </c>
      <c r="E34" s="5">
        <v>0</v>
      </c>
    </row>
    <row r="35" spans="1:5" s="17" customFormat="1" x14ac:dyDescent="0.25">
      <c r="A35" s="2" t="s">
        <v>213</v>
      </c>
      <c r="B35" s="3" t="s">
        <v>215</v>
      </c>
      <c r="C35" s="3"/>
      <c r="D35" s="5"/>
      <c r="E35" s="5"/>
    </row>
    <row r="36" spans="1:5" x14ac:dyDescent="0.25">
      <c r="A36" s="1" t="s">
        <v>47</v>
      </c>
      <c r="B36" s="3" t="s">
        <v>48</v>
      </c>
      <c r="C36" s="3"/>
      <c r="D36" s="4">
        <f>D37+D45+D55+D58+D61+D67</f>
        <v>278481136309</v>
      </c>
      <c r="E36" s="4">
        <f>E37+E45+E55+E58+E61+E67</f>
        <v>290897911598</v>
      </c>
    </row>
    <row r="37" spans="1:5" x14ac:dyDescent="0.25">
      <c r="A37" s="1" t="s">
        <v>49</v>
      </c>
      <c r="B37" s="3" t="s">
        <v>50</v>
      </c>
      <c r="C37" s="3"/>
      <c r="D37" s="4">
        <v>0</v>
      </c>
      <c r="E37" s="4">
        <v>0</v>
      </c>
    </row>
    <row r="38" spans="1:5" s="17" customFormat="1" x14ac:dyDescent="0.25">
      <c r="A38" s="26" t="s">
        <v>216</v>
      </c>
      <c r="B38" s="3" t="s">
        <v>223</v>
      </c>
      <c r="C38" s="3"/>
      <c r="D38" s="4"/>
      <c r="E38" s="4"/>
    </row>
    <row r="39" spans="1:5" s="17" customFormat="1" x14ac:dyDescent="0.25">
      <c r="A39" s="26" t="s">
        <v>217</v>
      </c>
      <c r="B39" s="3" t="s">
        <v>224</v>
      </c>
      <c r="C39" s="3"/>
      <c r="D39" s="4"/>
      <c r="E39" s="4"/>
    </row>
    <row r="40" spans="1:5" s="17" customFormat="1" x14ac:dyDescent="0.25">
      <c r="A40" s="26" t="s">
        <v>218</v>
      </c>
      <c r="B40" s="3" t="s">
        <v>225</v>
      </c>
      <c r="C40" s="3"/>
      <c r="D40" s="4"/>
      <c r="E40" s="4"/>
    </row>
    <row r="41" spans="1:5" s="17" customFormat="1" x14ac:dyDescent="0.25">
      <c r="A41" s="26" t="s">
        <v>219</v>
      </c>
      <c r="B41" s="3" t="s">
        <v>226</v>
      </c>
      <c r="C41" s="3"/>
      <c r="D41" s="4"/>
      <c r="E41" s="4"/>
    </row>
    <row r="42" spans="1:5" s="17" customFormat="1" x14ac:dyDescent="0.25">
      <c r="A42" s="26" t="s">
        <v>220</v>
      </c>
      <c r="B42" s="3" t="s">
        <v>227</v>
      </c>
      <c r="C42" s="3"/>
      <c r="D42" s="4"/>
      <c r="E42" s="4"/>
    </row>
    <row r="43" spans="1:5" s="17" customFormat="1" x14ac:dyDescent="0.25">
      <c r="A43" s="26" t="s">
        <v>221</v>
      </c>
      <c r="B43" s="3" t="s">
        <v>228</v>
      </c>
      <c r="C43" s="3"/>
      <c r="D43" s="4"/>
      <c r="E43" s="4"/>
    </row>
    <row r="44" spans="1:5" s="17" customFormat="1" x14ac:dyDescent="0.25">
      <c r="A44" s="26" t="s">
        <v>222</v>
      </c>
      <c r="B44" s="3" t="s">
        <v>229</v>
      </c>
      <c r="C44" s="3"/>
      <c r="D44" s="4"/>
      <c r="E44" s="4"/>
    </row>
    <row r="45" spans="1:5" x14ac:dyDescent="0.25">
      <c r="A45" s="1" t="s">
        <v>51</v>
      </c>
      <c r="B45" s="3" t="s">
        <v>52</v>
      </c>
      <c r="C45" s="3"/>
      <c r="D45" s="4">
        <f>D46+D52</f>
        <v>255015671698</v>
      </c>
      <c r="E45" s="4">
        <f>E46+E52</f>
        <v>266555467773</v>
      </c>
    </row>
    <row r="46" spans="1:5" x14ac:dyDescent="0.25">
      <c r="A46" s="1" t="s">
        <v>53</v>
      </c>
      <c r="B46" s="3" t="s">
        <v>54</v>
      </c>
      <c r="C46" s="3" t="s">
        <v>184</v>
      </c>
      <c r="D46" s="4">
        <f>D47+D48</f>
        <v>254908662733</v>
      </c>
      <c r="E46" s="4">
        <f>E47+E48</f>
        <v>266424792144</v>
      </c>
    </row>
    <row r="47" spans="1:5" x14ac:dyDescent="0.25">
      <c r="A47" s="2" t="s">
        <v>55</v>
      </c>
      <c r="B47" s="3" t="s">
        <v>56</v>
      </c>
      <c r="C47" s="3"/>
      <c r="D47" s="5">
        <v>412733534156</v>
      </c>
      <c r="E47" s="5">
        <v>412733534156</v>
      </c>
    </row>
    <row r="48" spans="1:5" x14ac:dyDescent="0.25">
      <c r="A48" s="2" t="s">
        <v>57</v>
      </c>
      <c r="B48" s="3" t="s">
        <v>58</v>
      </c>
      <c r="C48" s="3"/>
      <c r="D48" s="5">
        <v>-157824871423</v>
      </c>
      <c r="E48" s="5">
        <v>-146308742012</v>
      </c>
    </row>
    <row r="49" spans="1:5" s="17" customFormat="1" x14ac:dyDescent="0.25">
      <c r="A49" s="19" t="s">
        <v>232</v>
      </c>
      <c r="B49" s="3" t="s">
        <v>233</v>
      </c>
      <c r="C49" s="3"/>
      <c r="D49" s="5"/>
      <c r="E49" s="5"/>
    </row>
    <row r="50" spans="1:5" s="17" customFormat="1" x14ac:dyDescent="0.25">
      <c r="A50" s="2" t="s">
        <v>55</v>
      </c>
      <c r="B50" s="3" t="s">
        <v>234</v>
      </c>
      <c r="C50" s="3"/>
      <c r="D50" s="5"/>
      <c r="E50" s="5"/>
    </row>
    <row r="51" spans="1:5" s="17" customFormat="1" x14ac:dyDescent="0.25">
      <c r="A51" s="2" t="s">
        <v>57</v>
      </c>
      <c r="B51" s="3" t="s">
        <v>235</v>
      </c>
      <c r="C51" s="3"/>
      <c r="D51" s="5"/>
      <c r="E51" s="5"/>
    </row>
    <row r="52" spans="1:5" s="17" customFormat="1" x14ac:dyDescent="0.25">
      <c r="A52" s="16" t="s">
        <v>231</v>
      </c>
      <c r="B52" s="3" t="s">
        <v>236</v>
      </c>
      <c r="C52" s="3"/>
      <c r="D52" s="5">
        <v>107008965</v>
      </c>
      <c r="E52" s="5">
        <v>130675629</v>
      </c>
    </row>
    <row r="53" spans="1:5" s="17" customFormat="1" x14ac:dyDescent="0.25">
      <c r="A53" s="2" t="s">
        <v>55</v>
      </c>
      <c r="B53" s="3" t="s">
        <v>237</v>
      </c>
      <c r="C53" s="3"/>
      <c r="D53" s="5">
        <v>202164500</v>
      </c>
      <c r="E53" s="5">
        <v>202164500</v>
      </c>
    </row>
    <row r="54" spans="1:5" s="17" customFormat="1" x14ac:dyDescent="0.25">
      <c r="A54" s="2" t="s">
        <v>230</v>
      </c>
      <c r="B54" s="3" t="s">
        <v>238</v>
      </c>
      <c r="C54" s="3"/>
      <c r="D54" s="5">
        <v>-95155535</v>
      </c>
      <c r="E54" s="5">
        <v>-71488871</v>
      </c>
    </row>
    <row r="55" spans="1:5" x14ac:dyDescent="0.25">
      <c r="A55" s="1" t="s">
        <v>59</v>
      </c>
      <c r="B55" s="3" t="s">
        <v>60</v>
      </c>
      <c r="C55" s="3" t="s">
        <v>185</v>
      </c>
      <c r="D55" s="4">
        <v>0</v>
      </c>
      <c r="E55" s="4">
        <v>0</v>
      </c>
    </row>
    <row r="56" spans="1:5" s="17" customFormat="1" x14ac:dyDescent="0.25">
      <c r="A56" s="2" t="s">
        <v>55</v>
      </c>
      <c r="B56" s="3" t="s">
        <v>239</v>
      </c>
      <c r="C56" s="3"/>
      <c r="D56" s="4"/>
      <c r="E56" s="4"/>
    </row>
    <row r="57" spans="1:5" s="17" customFormat="1" x14ac:dyDescent="0.25">
      <c r="A57" s="2" t="s">
        <v>57</v>
      </c>
      <c r="B57" s="3" t="s">
        <v>240</v>
      </c>
      <c r="C57" s="3"/>
      <c r="D57" s="4"/>
      <c r="E57" s="4"/>
    </row>
    <row r="58" spans="1:5" x14ac:dyDescent="0.25">
      <c r="A58" s="1" t="s">
        <v>188</v>
      </c>
      <c r="B58" s="3" t="s">
        <v>61</v>
      </c>
      <c r="C58" s="3" t="s">
        <v>186</v>
      </c>
      <c r="D58" s="4">
        <f>D59+D60</f>
        <v>0</v>
      </c>
      <c r="E58" s="4">
        <f>E59+E60</f>
        <v>0</v>
      </c>
    </row>
    <row r="59" spans="1:5" x14ac:dyDescent="0.25">
      <c r="A59" s="2" t="s">
        <v>181</v>
      </c>
      <c r="B59" s="3" t="s">
        <v>62</v>
      </c>
      <c r="C59" s="3"/>
      <c r="D59" s="5">
        <v>0</v>
      </c>
      <c r="E59" s="5">
        <v>0</v>
      </c>
    </row>
    <row r="60" spans="1:5" x14ac:dyDescent="0.25">
      <c r="A60" s="2" t="s">
        <v>182</v>
      </c>
      <c r="B60" s="3" t="s">
        <v>63</v>
      </c>
      <c r="C60" s="3"/>
      <c r="D60" s="5">
        <v>0</v>
      </c>
      <c r="E60" s="5">
        <v>0</v>
      </c>
    </row>
    <row r="61" spans="1:5" x14ac:dyDescent="0.25">
      <c r="A61" s="1" t="s">
        <v>183</v>
      </c>
      <c r="B61" s="3" t="s">
        <v>64</v>
      </c>
      <c r="C61" s="3"/>
      <c r="D61" s="4">
        <v>0</v>
      </c>
      <c r="E61" s="4">
        <v>0</v>
      </c>
    </row>
    <row r="62" spans="1:5" s="17" customFormat="1" x14ac:dyDescent="0.25">
      <c r="A62" s="26" t="s">
        <v>241</v>
      </c>
      <c r="B62" s="3" t="s">
        <v>243</v>
      </c>
      <c r="C62" s="3"/>
      <c r="D62" s="4"/>
      <c r="E62" s="4"/>
    </row>
    <row r="63" spans="1:5" s="17" customFormat="1" x14ac:dyDescent="0.25">
      <c r="A63" s="26" t="s">
        <v>242</v>
      </c>
      <c r="B63" s="3" t="s">
        <v>244</v>
      </c>
      <c r="C63" s="3"/>
      <c r="D63" s="4"/>
      <c r="E63" s="4"/>
    </row>
    <row r="64" spans="1:5" s="17" customFormat="1" x14ac:dyDescent="0.25">
      <c r="A64" s="26" t="s">
        <v>248</v>
      </c>
      <c r="B64" s="3" t="s">
        <v>245</v>
      </c>
      <c r="C64" s="3"/>
      <c r="D64" s="4"/>
      <c r="E64" s="4"/>
    </row>
    <row r="65" spans="1:5" s="17" customFormat="1" x14ac:dyDescent="0.25">
      <c r="A65" s="26" t="s">
        <v>249</v>
      </c>
      <c r="B65" s="3" t="s">
        <v>246</v>
      </c>
      <c r="C65" s="3"/>
      <c r="D65" s="4"/>
      <c r="E65" s="4"/>
    </row>
    <row r="66" spans="1:5" s="17" customFormat="1" x14ac:dyDescent="0.25">
      <c r="A66" s="26" t="s">
        <v>250</v>
      </c>
      <c r="B66" s="3" t="s">
        <v>247</v>
      </c>
      <c r="C66" s="3"/>
      <c r="D66" s="4"/>
      <c r="E66" s="4"/>
    </row>
    <row r="67" spans="1:5" x14ac:dyDescent="0.25">
      <c r="A67" s="1" t="s">
        <v>65</v>
      </c>
      <c r="B67" s="3" t="s">
        <v>66</v>
      </c>
      <c r="C67" s="3"/>
      <c r="D67" s="4">
        <f>SUM(D68:D70)</f>
        <v>23465464611</v>
      </c>
      <c r="E67" s="4">
        <f>SUM(E68:E70)</f>
        <v>24342443825</v>
      </c>
    </row>
    <row r="68" spans="1:5" x14ac:dyDescent="0.25">
      <c r="A68" s="2" t="s">
        <v>67</v>
      </c>
      <c r="B68" s="3" t="s">
        <v>68</v>
      </c>
      <c r="C68" s="3" t="s">
        <v>180</v>
      </c>
      <c r="D68" s="5">
        <v>23465464611</v>
      </c>
      <c r="E68" s="5">
        <v>24342443825</v>
      </c>
    </row>
    <row r="69" spans="1:5" x14ac:dyDescent="0.25">
      <c r="A69" s="2" t="s">
        <v>69</v>
      </c>
      <c r="B69" s="3" t="s">
        <v>70</v>
      </c>
      <c r="C69" s="3" t="s">
        <v>187</v>
      </c>
      <c r="D69" s="5">
        <v>0</v>
      </c>
      <c r="E69" s="5">
        <v>0</v>
      </c>
    </row>
    <row r="70" spans="1:5" x14ac:dyDescent="0.25">
      <c r="A70" s="2" t="s">
        <v>115</v>
      </c>
      <c r="B70" s="3" t="s">
        <v>71</v>
      </c>
      <c r="C70" s="3"/>
      <c r="D70" s="5">
        <v>0</v>
      </c>
      <c r="E70" s="5">
        <v>0</v>
      </c>
    </row>
    <row r="71" spans="1:5" x14ac:dyDescent="0.25">
      <c r="A71" s="1" t="s">
        <v>72</v>
      </c>
      <c r="B71" s="3" t="s">
        <v>73</v>
      </c>
      <c r="C71" s="3"/>
      <c r="D71" s="6">
        <f>D10+D36</f>
        <v>332597421796</v>
      </c>
      <c r="E71" s="6">
        <f>E10+E36</f>
        <v>334292720698</v>
      </c>
    </row>
    <row r="72" spans="1:5" x14ac:dyDescent="0.25">
      <c r="A72" s="1" t="s">
        <v>74</v>
      </c>
      <c r="B72" s="3"/>
      <c r="C72" s="3"/>
      <c r="D72" s="1" t="s">
        <v>2</v>
      </c>
      <c r="E72" s="1" t="s">
        <v>2</v>
      </c>
    </row>
    <row r="73" spans="1:5" x14ac:dyDescent="0.25">
      <c r="A73" s="1" t="s">
        <v>75</v>
      </c>
      <c r="B73" s="3" t="s">
        <v>76</v>
      </c>
      <c r="C73" s="3"/>
      <c r="D73" s="6">
        <f>D74+D82</f>
        <v>225759549317</v>
      </c>
      <c r="E73" s="6">
        <f>E74+E82</f>
        <v>225805579154</v>
      </c>
    </row>
    <row r="74" spans="1:5" x14ac:dyDescent="0.25">
      <c r="A74" s="1" t="s">
        <v>77</v>
      </c>
      <c r="B74" s="3" t="s">
        <v>78</v>
      </c>
      <c r="C74" s="3"/>
      <c r="D74" s="6">
        <f>SUM(D75:D81)</f>
        <v>64869389317</v>
      </c>
      <c r="E74" s="6">
        <f>SUM(E75:E81)</f>
        <v>65035599154</v>
      </c>
    </row>
    <row r="75" spans="1:5" x14ac:dyDescent="0.25">
      <c r="A75" s="2" t="s">
        <v>252</v>
      </c>
      <c r="B75" s="3" t="s">
        <v>79</v>
      </c>
      <c r="C75" s="3" t="s">
        <v>189</v>
      </c>
      <c r="D75" s="5">
        <v>20493467377</v>
      </c>
      <c r="E75" s="5">
        <v>14050464233</v>
      </c>
    </row>
    <row r="76" spans="1:5" x14ac:dyDescent="0.25">
      <c r="A76" s="2" t="s">
        <v>253</v>
      </c>
      <c r="B76" s="3" t="s">
        <v>80</v>
      </c>
      <c r="C76" s="3" t="s">
        <v>190</v>
      </c>
      <c r="D76" s="5">
        <v>20207737860</v>
      </c>
      <c r="E76" s="5">
        <v>11090827211</v>
      </c>
    </row>
    <row r="77" spans="1:5" x14ac:dyDescent="0.25">
      <c r="A77" s="2" t="s">
        <v>254</v>
      </c>
      <c r="B77" s="3" t="s">
        <v>81</v>
      </c>
      <c r="C77" s="3" t="s">
        <v>191</v>
      </c>
      <c r="D77" s="5">
        <v>2426131000</v>
      </c>
      <c r="E77" s="5">
        <v>3318741000</v>
      </c>
    </row>
    <row r="78" spans="1:5" x14ac:dyDescent="0.25">
      <c r="A78" s="15" t="s">
        <v>255</v>
      </c>
      <c r="B78" s="3" t="s">
        <v>82</v>
      </c>
      <c r="C78" s="3"/>
      <c r="D78" s="5">
        <v>2053249680</v>
      </c>
      <c r="E78" s="5">
        <v>777398513</v>
      </c>
    </row>
    <row r="79" spans="1:5" x14ac:dyDescent="0.25">
      <c r="A79" s="2" t="s">
        <v>256</v>
      </c>
      <c r="B79" s="3" t="s">
        <v>83</v>
      </c>
      <c r="C79" s="3" t="s">
        <v>192</v>
      </c>
      <c r="D79" s="5">
        <v>3162320000</v>
      </c>
      <c r="E79" s="5">
        <v>2271684797</v>
      </c>
    </row>
    <row r="80" spans="1:5" x14ac:dyDescent="0.25">
      <c r="A80" s="2" t="s">
        <v>251</v>
      </c>
      <c r="B80" s="3" t="s">
        <v>84</v>
      </c>
      <c r="C80" s="3" t="s">
        <v>193</v>
      </c>
      <c r="D80" s="5">
        <v>15000000000</v>
      </c>
      <c r="E80" s="5">
        <v>32000000000</v>
      </c>
    </row>
    <row r="81" spans="1:5" x14ac:dyDescent="0.25">
      <c r="A81" s="2" t="s">
        <v>257</v>
      </c>
      <c r="B81" s="3" t="s">
        <v>85</v>
      </c>
      <c r="C81" s="3"/>
      <c r="D81" s="5">
        <v>1526483400</v>
      </c>
      <c r="E81" s="5">
        <v>1526483400</v>
      </c>
    </row>
    <row r="82" spans="1:5" x14ac:dyDescent="0.25">
      <c r="A82" s="1" t="s">
        <v>86</v>
      </c>
      <c r="B82" s="3" t="s">
        <v>87</v>
      </c>
      <c r="C82" s="3"/>
      <c r="D82" s="24">
        <f>SUM(D83:D85)</f>
        <v>160890160000</v>
      </c>
      <c r="E82" s="24">
        <f>SUM(E83:E85)</f>
        <v>160769980000</v>
      </c>
    </row>
    <row r="83" spans="1:5" s="25" customFormat="1" x14ac:dyDescent="0.25">
      <c r="A83" s="26" t="s">
        <v>258</v>
      </c>
      <c r="B83" s="3" t="s">
        <v>261</v>
      </c>
      <c r="C83" s="3"/>
      <c r="D83" s="5">
        <v>0</v>
      </c>
      <c r="E83" s="5"/>
    </row>
    <row r="84" spans="1:5" s="25" customFormat="1" x14ac:dyDescent="0.25">
      <c r="A84" s="26" t="s">
        <v>259</v>
      </c>
      <c r="B84" s="3" t="s">
        <v>262</v>
      </c>
      <c r="C84" s="3"/>
      <c r="D84" s="5">
        <v>2890160000</v>
      </c>
      <c r="E84" s="5">
        <v>2769980000</v>
      </c>
    </row>
    <row r="85" spans="1:5" s="25" customFormat="1" x14ac:dyDescent="0.25">
      <c r="A85" s="26" t="s">
        <v>260</v>
      </c>
      <c r="B85" s="3" t="s">
        <v>263</v>
      </c>
      <c r="C85" s="3"/>
      <c r="D85" s="5">
        <v>158000000000</v>
      </c>
      <c r="E85" s="5">
        <v>158000000000</v>
      </c>
    </row>
    <row r="86" spans="1:5" x14ac:dyDescent="0.25">
      <c r="A86" s="1" t="s">
        <v>88</v>
      </c>
      <c r="B86" s="3" t="s">
        <v>89</v>
      </c>
      <c r="C86" s="3"/>
      <c r="D86" s="6">
        <f>D87+D96</f>
        <v>106837872479</v>
      </c>
      <c r="E86" s="6">
        <f>E87+E96</f>
        <v>108487141544</v>
      </c>
    </row>
    <row r="87" spans="1:5" x14ac:dyDescent="0.25">
      <c r="A87" s="1" t="s">
        <v>90</v>
      </c>
      <c r="B87" s="3" t="s">
        <v>91</v>
      </c>
      <c r="C87" s="3"/>
      <c r="D87" s="7">
        <f>D88+SUM(D91:D93)</f>
        <v>106837872479</v>
      </c>
      <c r="E87" s="7">
        <f>E88+SUM(E91:E93)</f>
        <v>108487141544</v>
      </c>
    </row>
    <row r="88" spans="1:5" x14ac:dyDescent="0.25">
      <c r="A88" s="1" t="s">
        <v>92</v>
      </c>
      <c r="B88" s="3" t="s">
        <v>93</v>
      </c>
      <c r="C88" s="3" t="s">
        <v>194</v>
      </c>
      <c r="D88" s="5">
        <f>D89+D90</f>
        <v>76912260000</v>
      </c>
      <c r="E88" s="5">
        <f>E89+E90</f>
        <v>76912260000</v>
      </c>
    </row>
    <row r="89" spans="1:5" x14ac:dyDescent="0.25">
      <c r="A89" s="2" t="s">
        <v>94</v>
      </c>
      <c r="B89" s="3" t="s">
        <v>95</v>
      </c>
      <c r="C89" s="3"/>
      <c r="D89" s="5">
        <v>76912260000</v>
      </c>
      <c r="E89" s="5">
        <v>76912260000</v>
      </c>
    </row>
    <row r="90" spans="1:5" x14ac:dyDescent="0.25">
      <c r="A90" s="2" t="s">
        <v>96</v>
      </c>
      <c r="B90" s="3" t="s">
        <v>97</v>
      </c>
      <c r="C90" s="3"/>
      <c r="D90" s="5">
        <v>0</v>
      </c>
      <c r="E90" s="5">
        <v>0</v>
      </c>
    </row>
    <row r="91" spans="1:5" x14ac:dyDescent="0.25">
      <c r="A91" s="2" t="s">
        <v>98</v>
      </c>
      <c r="B91" s="3" t="s">
        <v>99</v>
      </c>
      <c r="C91" s="3"/>
      <c r="D91" s="5">
        <v>2844996673</v>
      </c>
      <c r="E91" s="5">
        <v>2844996673</v>
      </c>
    </row>
    <row r="92" spans="1:5" x14ac:dyDescent="0.25">
      <c r="A92" s="2" t="s">
        <v>100</v>
      </c>
      <c r="B92" s="3" t="s">
        <v>101</v>
      </c>
      <c r="C92" s="3"/>
      <c r="D92" s="5">
        <v>31536916654</v>
      </c>
      <c r="E92" s="5">
        <v>31536916654</v>
      </c>
    </row>
    <row r="93" spans="1:5" x14ac:dyDescent="0.25">
      <c r="A93" s="26" t="s">
        <v>102</v>
      </c>
      <c r="B93" s="3" t="s">
        <v>103</v>
      </c>
      <c r="C93" s="3"/>
      <c r="D93" s="8">
        <f>SUM(D94:D95)</f>
        <v>-4456300848</v>
      </c>
      <c r="E93" s="8">
        <v>-2807031783</v>
      </c>
    </row>
    <row r="94" spans="1:5" x14ac:dyDescent="0.25">
      <c r="A94" s="2" t="s">
        <v>104</v>
      </c>
      <c r="B94" s="3" t="s">
        <v>105</v>
      </c>
      <c r="C94" s="3"/>
      <c r="D94" s="5">
        <v>-2807031783</v>
      </c>
      <c r="E94" s="5">
        <v>-5589182390</v>
      </c>
    </row>
    <row r="95" spans="1:5" x14ac:dyDescent="0.25">
      <c r="A95" s="2" t="s">
        <v>106</v>
      </c>
      <c r="B95" s="3" t="s">
        <v>107</v>
      </c>
      <c r="C95" s="3"/>
      <c r="D95" s="5">
        <v>-1649269065</v>
      </c>
      <c r="E95" s="5">
        <v>2872150607</v>
      </c>
    </row>
    <row r="96" spans="1:5" x14ac:dyDescent="0.25">
      <c r="A96" s="1" t="s">
        <v>108</v>
      </c>
      <c r="B96" s="3" t="s">
        <v>109</v>
      </c>
      <c r="C96" s="3"/>
      <c r="D96" s="5">
        <v>0</v>
      </c>
      <c r="E96" s="5">
        <v>0</v>
      </c>
    </row>
    <row r="97" spans="1:5" x14ac:dyDescent="0.25">
      <c r="A97" s="1" t="s">
        <v>110</v>
      </c>
      <c r="B97" s="3" t="s">
        <v>111</v>
      </c>
      <c r="C97" s="3"/>
      <c r="D97" s="6">
        <f>D86+D73</f>
        <v>332597421796</v>
      </c>
      <c r="E97" s="6">
        <f>E86+E73</f>
        <v>334292720698</v>
      </c>
    </row>
  </sheetData>
  <mergeCells count="5">
    <mergeCell ref="A1:B1"/>
    <mergeCell ref="A2:B2"/>
    <mergeCell ref="A3:B3"/>
    <mergeCell ref="C4:D4"/>
    <mergeCell ref="A5:E5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E8921-4648-441B-82C1-C449F880269D}">
  <dimension ref="A1:G28"/>
  <sheetViews>
    <sheetView topLeftCell="A13" workbookViewId="0">
      <selection activeCell="G27" sqref="G27"/>
    </sheetView>
  </sheetViews>
  <sheetFormatPr defaultRowHeight="12" x14ac:dyDescent="0.25"/>
  <cols>
    <col min="1" max="1" width="50" customWidth="1"/>
    <col min="2" max="2" width="7.6640625" bestFit="1" customWidth="1"/>
    <col min="3" max="3" width="7.88671875" customWidth="1"/>
    <col min="4" max="6" width="20" style="10" customWidth="1"/>
    <col min="7" max="7" width="20.5546875" style="10" customWidth="1"/>
    <col min="257" max="257" width="50" customWidth="1"/>
    <col min="258" max="258" width="10" customWidth="1"/>
    <col min="260" max="262" width="20" customWidth="1"/>
    <col min="263" max="263" width="20.5546875" customWidth="1"/>
    <col min="513" max="513" width="50" customWidth="1"/>
    <col min="514" max="514" width="10" customWidth="1"/>
    <col min="516" max="518" width="20" customWidth="1"/>
    <col min="519" max="519" width="20.5546875" customWidth="1"/>
    <col min="769" max="769" width="50" customWidth="1"/>
    <col min="770" max="770" width="10" customWidth="1"/>
    <col min="772" max="774" width="20" customWidth="1"/>
    <col min="775" max="775" width="20.5546875" customWidth="1"/>
    <col min="1025" max="1025" width="50" customWidth="1"/>
    <col min="1026" max="1026" width="10" customWidth="1"/>
    <col min="1028" max="1030" width="20" customWidth="1"/>
    <col min="1031" max="1031" width="20.5546875" customWidth="1"/>
    <col min="1281" max="1281" width="50" customWidth="1"/>
    <col min="1282" max="1282" width="10" customWidth="1"/>
    <col min="1284" max="1286" width="20" customWidth="1"/>
    <col min="1287" max="1287" width="20.5546875" customWidth="1"/>
    <col min="1537" max="1537" width="50" customWidth="1"/>
    <col min="1538" max="1538" width="10" customWidth="1"/>
    <col min="1540" max="1542" width="20" customWidth="1"/>
    <col min="1543" max="1543" width="20.5546875" customWidth="1"/>
    <col min="1793" max="1793" width="50" customWidth="1"/>
    <col min="1794" max="1794" width="10" customWidth="1"/>
    <col min="1796" max="1798" width="20" customWidth="1"/>
    <col min="1799" max="1799" width="20.5546875" customWidth="1"/>
    <col min="2049" max="2049" width="50" customWidth="1"/>
    <col min="2050" max="2050" width="10" customWidth="1"/>
    <col min="2052" max="2054" width="20" customWidth="1"/>
    <col min="2055" max="2055" width="20.5546875" customWidth="1"/>
    <col min="2305" max="2305" width="50" customWidth="1"/>
    <col min="2306" max="2306" width="10" customWidth="1"/>
    <col min="2308" max="2310" width="20" customWidth="1"/>
    <col min="2311" max="2311" width="20.5546875" customWidth="1"/>
    <col min="2561" max="2561" width="50" customWidth="1"/>
    <col min="2562" max="2562" width="10" customWidth="1"/>
    <col min="2564" max="2566" width="20" customWidth="1"/>
    <col min="2567" max="2567" width="20.5546875" customWidth="1"/>
    <col min="2817" max="2817" width="50" customWidth="1"/>
    <col min="2818" max="2818" width="10" customWidth="1"/>
    <col min="2820" max="2822" width="20" customWidth="1"/>
    <col min="2823" max="2823" width="20.5546875" customWidth="1"/>
    <col min="3073" max="3073" width="50" customWidth="1"/>
    <col min="3074" max="3074" width="10" customWidth="1"/>
    <col min="3076" max="3078" width="20" customWidth="1"/>
    <col min="3079" max="3079" width="20.5546875" customWidth="1"/>
    <col min="3329" max="3329" width="50" customWidth="1"/>
    <col min="3330" max="3330" width="10" customWidth="1"/>
    <col min="3332" max="3334" width="20" customWidth="1"/>
    <col min="3335" max="3335" width="20.5546875" customWidth="1"/>
    <col min="3585" max="3585" width="50" customWidth="1"/>
    <col min="3586" max="3586" width="10" customWidth="1"/>
    <col min="3588" max="3590" width="20" customWidth="1"/>
    <col min="3591" max="3591" width="20.5546875" customWidth="1"/>
    <col min="3841" max="3841" width="50" customWidth="1"/>
    <col min="3842" max="3842" width="10" customWidth="1"/>
    <col min="3844" max="3846" width="20" customWidth="1"/>
    <col min="3847" max="3847" width="20.5546875" customWidth="1"/>
    <col min="4097" max="4097" width="50" customWidth="1"/>
    <col min="4098" max="4098" width="10" customWidth="1"/>
    <col min="4100" max="4102" width="20" customWidth="1"/>
    <col min="4103" max="4103" width="20.5546875" customWidth="1"/>
    <col min="4353" max="4353" width="50" customWidth="1"/>
    <col min="4354" max="4354" width="10" customWidth="1"/>
    <col min="4356" max="4358" width="20" customWidth="1"/>
    <col min="4359" max="4359" width="20.5546875" customWidth="1"/>
    <col min="4609" max="4609" width="50" customWidth="1"/>
    <col min="4610" max="4610" width="10" customWidth="1"/>
    <col min="4612" max="4614" width="20" customWidth="1"/>
    <col min="4615" max="4615" width="20.5546875" customWidth="1"/>
    <col min="4865" max="4865" width="50" customWidth="1"/>
    <col min="4866" max="4866" width="10" customWidth="1"/>
    <col min="4868" max="4870" width="20" customWidth="1"/>
    <col min="4871" max="4871" width="20.5546875" customWidth="1"/>
    <col min="5121" max="5121" width="50" customWidth="1"/>
    <col min="5122" max="5122" width="10" customWidth="1"/>
    <col min="5124" max="5126" width="20" customWidth="1"/>
    <col min="5127" max="5127" width="20.5546875" customWidth="1"/>
    <col min="5377" max="5377" width="50" customWidth="1"/>
    <col min="5378" max="5378" width="10" customWidth="1"/>
    <col min="5380" max="5382" width="20" customWidth="1"/>
    <col min="5383" max="5383" width="20.5546875" customWidth="1"/>
    <col min="5633" max="5633" width="50" customWidth="1"/>
    <col min="5634" max="5634" width="10" customWidth="1"/>
    <col min="5636" max="5638" width="20" customWidth="1"/>
    <col min="5639" max="5639" width="20.5546875" customWidth="1"/>
    <col min="5889" max="5889" width="50" customWidth="1"/>
    <col min="5890" max="5890" width="10" customWidth="1"/>
    <col min="5892" max="5894" width="20" customWidth="1"/>
    <col min="5895" max="5895" width="20.5546875" customWidth="1"/>
    <col min="6145" max="6145" width="50" customWidth="1"/>
    <col min="6146" max="6146" width="10" customWidth="1"/>
    <col min="6148" max="6150" width="20" customWidth="1"/>
    <col min="6151" max="6151" width="20.5546875" customWidth="1"/>
    <col min="6401" max="6401" width="50" customWidth="1"/>
    <col min="6402" max="6402" width="10" customWidth="1"/>
    <col min="6404" max="6406" width="20" customWidth="1"/>
    <col min="6407" max="6407" width="20.5546875" customWidth="1"/>
    <col min="6657" max="6657" width="50" customWidth="1"/>
    <col min="6658" max="6658" width="10" customWidth="1"/>
    <col min="6660" max="6662" width="20" customWidth="1"/>
    <col min="6663" max="6663" width="20.5546875" customWidth="1"/>
    <col min="6913" max="6913" width="50" customWidth="1"/>
    <col min="6914" max="6914" width="10" customWidth="1"/>
    <col min="6916" max="6918" width="20" customWidth="1"/>
    <col min="6919" max="6919" width="20.5546875" customWidth="1"/>
    <col min="7169" max="7169" width="50" customWidth="1"/>
    <col min="7170" max="7170" width="10" customWidth="1"/>
    <col min="7172" max="7174" width="20" customWidth="1"/>
    <col min="7175" max="7175" width="20.5546875" customWidth="1"/>
    <col min="7425" max="7425" width="50" customWidth="1"/>
    <col min="7426" max="7426" width="10" customWidth="1"/>
    <col min="7428" max="7430" width="20" customWidth="1"/>
    <col min="7431" max="7431" width="20.5546875" customWidth="1"/>
    <col min="7681" max="7681" width="50" customWidth="1"/>
    <col min="7682" max="7682" width="10" customWidth="1"/>
    <col min="7684" max="7686" width="20" customWidth="1"/>
    <col min="7687" max="7687" width="20.5546875" customWidth="1"/>
    <col min="7937" max="7937" width="50" customWidth="1"/>
    <col min="7938" max="7938" width="10" customWidth="1"/>
    <col min="7940" max="7942" width="20" customWidth="1"/>
    <col min="7943" max="7943" width="20.5546875" customWidth="1"/>
    <col min="8193" max="8193" width="50" customWidth="1"/>
    <col min="8194" max="8194" width="10" customWidth="1"/>
    <col min="8196" max="8198" width="20" customWidth="1"/>
    <col min="8199" max="8199" width="20.5546875" customWidth="1"/>
    <col min="8449" max="8449" width="50" customWidth="1"/>
    <col min="8450" max="8450" width="10" customWidth="1"/>
    <col min="8452" max="8454" width="20" customWidth="1"/>
    <col min="8455" max="8455" width="20.5546875" customWidth="1"/>
    <col min="8705" max="8705" width="50" customWidth="1"/>
    <col min="8706" max="8706" width="10" customWidth="1"/>
    <col min="8708" max="8710" width="20" customWidth="1"/>
    <col min="8711" max="8711" width="20.5546875" customWidth="1"/>
    <col min="8961" max="8961" width="50" customWidth="1"/>
    <col min="8962" max="8962" width="10" customWidth="1"/>
    <col min="8964" max="8966" width="20" customWidth="1"/>
    <col min="8967" max="8967" width="20.5546875" customWidth="1"/>
    <col min="9217" max="9217" width="50" customWidth="1"/>
    <col min="9218" max="9218" width="10" customWidth="1"/>
    <col min="9220" max="9222" width="20" customWidth="1"/>
    <col min="9223" max="9223" width="20.5546875" customWidth="1"/>
    <col min="9473" max="9473" width="50" customWidth="1"/>
    <col min="9474" max="9474" width="10" customWidth="1"/>
    <col min="9476" max="9478" width="20" customWidth="1"/>
    <col min="9479" max="9479" width="20.5546875" customWidth="1"/>
    <col min="9729" max="9729" width="50" customWidth="1"/>
    <col min="9730" max="9730" width="10" customWidth="1"/>
    <col min="9732" max="9734" width="20" customWidth="1"/>
    <col min="9735" max="9735" width="20.5546875" customWidth="1"/>
    <col min="9985" max="9985" width="50" customWidth="1"/>
    <col min="9986" max="9986" width="10" customWidth="1"/>
    <col min="9988" max="9990" width="20" customWidth="1"/>
    <col min="9991" max="9991" width="20.5546875" customWidth="1"/>
    <col min="10241" max="10241" width="50" customWidth="1"/>
    <col min="10242" max="10242" width="10" customWidth="1"/>
    <col min="10244" max="10246" width="20" customWidth="1"/>
    <col min="10247" max="10247" width="20.5546875" customWidth="1"/>
    <col min="10497" max="10497" width="50" customWidth="1"/>
    <col min="10498" max="10498" width="10" customWidth="1"/>
    <col min="10500" max="10502" width="20" customWidth="1"/>
    <col min="10503" max="10503" width="20.5546875" customWidth="1"/>
    <col min="10753" max="10753" width="50" customWidth="1"/>
    <col min="10754" max="10754" width="10" customWidth="1"/>
    <col min="10756" max="10758" width="20" customWidth="1"/>
    <col min="10759" max="10759" width="20.5546875" customWidth="1"/>
    <col min="11009" max="11009" width="50" customWidth="1"/>
    <col min="11010" max="11010" width="10" customWidth="1"/>
    <col min="11012" max="11014" width="20" customWidth="1"/>
    <col min="11015" max="11015" width="20.5546875" customWidth="1"/>
    <col min="11265" max="11265" width="50" customWidth="1"/>
    <col min="11266" max="11266" width="10" customWidth="1"/>
    <col min="11268" max="11270" width="20" customWidth="1"/>
    <col min="11271" max="11271" width="20.5546875" customWidth="1"/>
    <col min="11521" max="11521" width="50" customWidth="1"/>
    <col min="11522" max="11522" width="10" customWidth="1"/>
    <col min="11524" max="11526" width="20" customWidth="1"/>
    <col min="11527" max="11527" width="20.5546875" customWidth="1"/>
    <col min="11777" max="11777" width="50" customWidth="1"/>
    <col min="11778" max="11778" width="10" customWidth="1"/>
    <col min="11780" max="11782" width="20" customWidth="1"/>
    <col min="11783" max="11783" width="20.5546875" customWidth="1"/>
    <col min="12033" max="12033" width="50" customWidth="1"/>
    <col min="12034" max="12034" width="10" customWidth="1"/>
    <col min="12036" max="12038" width="20" customWidth="1"/>
    <col min="12039" max="12039" width="20.5546875" customWidth="1"/>
    <col min="12289" max="12289" width="50" customWidth="1"/>
    <col min="12290" max="12290" width="10" customWidth="1"/>
    <col min="12292" max="12294" width="20" customWidth="1"/>
    <col min="12295" max="12295" width="20.5546875" customWidth="1"/>
    <col min="12545" max="12545" width="50" customWidth="1"/>
    <col min="12546" max="12546" width="10" customWidth="1"/>
    <col min="12548" max="12550" width="20" customWidth="1"/>
    <col min="12551" max="12551" width="20.5546875" customWidth="1"/>
    <col min="12801" max="12801" width="50" customWidth="1"/>
    <col min="12802" max="12802" width="10" customWidth="1"/>
    <col min="12804" max="12806" width="20" customWidth="1"/>
    <col min="12807" max="12807" width="20.5546875" customWidth="1"/>
    <col min="13057" max="13057" width="50" customWidth="1"/>
    <col min="13058" max="13058" width="10" customWidth="1"/>
    <col min="13060" max="13062" width="20" customWidth="1"/>
    <col min="13063" max="13063" width="20.5546875" customWidth="1"/>
    <col min="13313" max="13313" width="50" customWidth="1"/>
    <col min="13314" max="13314" width="10" customWidth="1"/>
    <col min="13316" max="13318" width="20" customWidth="1"/>
    <col min="13319" max="13319" width="20.5546875" customWidth="1"/>
    <col min="13569" max="13569" width="50" customWidth="1"/>
    <col min="13570" max="13570" width="10" customWidth="1"/>
    <col min="13572" max="13574" width="20" customWidth="1"/>
    <col min="13575" max="13575" width="20.5546875" customWidth="1"/>
    <col min="13825" max="13825" width="50" customWidth="1"/>
    <col min="13826" max="13826" width="10" customWidth="1"/>
    <col min="13828" max="13830" width="20" customWidth="1"/>
    <col min="13831" max="13831" width="20.5546875" customWidth="1"/>
    <col min="14081" max="14081" width="50" customWidth="1"/>
    <col min="14082" max="14082" width="10" customWidth="1"/>
    <col min="14084" max="14086" width="20" customWidth="1"/>
    <col min="14087" max="14087" width="20.5546875" customWidth="1"/>
    <col min="14337" max="14337" width="50" customWidth="1"/>
    <col min="14338" max="14338" width="10" customWidth="1"/>
    <col min="14340" max="14342" width="20" customWidth="1"/>
    <col min="14343" max="14343" width="20.5546875" customWidth="1"/>
    <col min="14593" max="14593" width="50" customWidth="1"/>
    <col min="14594" max="14594" width="10" customWidth="1"/>
    <col min="14596" max="14598" width="20" customWidth="1"/>
    <col min="14599" max="14599" width="20.5546875" customWidth="1"/>
    <col min="14849" max="14849" width="50" customWidth="1"/>
    <col min="14850" max="14850" width="10" customWidth="1"/>
    <col min="14852" max="14854" width="20" customWidth="1"/>
    <col min="14855" max="14855" width="20.5546875" customWidth="1"/>
    <col min="15105" max="15105" width="50" customWidth="1"/>
    <col min="15106" max="15106" width="10" customWidth="1"/>
    <col min="15108" max="15110" width="20" customWidth="1"/>
    <col min="15111" max="15111" width="20.5546875" customWidth="1"/>
    <col min="15361" max="15361" width="50" customWidth="1"/>
    <col min="15362" max="15362" width="10" customWidth="1"/>
    <col min="15364" max="15366" width="20" customWidth="1"/>
    <col min="15367" max="15367" width="20.5546875" customWidth="1"/>
    <col min="15617" max="15617" width="50" customWidth="1"/>
    <col min="15618" max="15618" width="10" customWidth="1"/>
    <col min="15620" max="15622" width="20" customWidth="1"/>
    <col min="15623" max="15623" width="20.5546875" customWidth="1"/>
    <col min="15873" max="15873" width="50" customWidth="1"/>
    <col min="15874" max="15874" width="10" customWidth="1"/>
    <col min="15876" max="15878" width="20" customWidth="1"/>
    <col min="15879" max="15879" width="20.5546875" customWidth="1"/>
    <col min="16129" max="16129" width="50" customWidth="1"/>
    <col min="16130" max="16130" width="10" customWidth="1"/>
    <col min="16132" max="16134" width="20" customWidth="1"/>
    <col min="16135" max="16135" width="20.5546875" customWidth="1"/>
  </cols>
  <sheetData>
    <row r="1" spans="1:7" x14ac:dyDescent="0.25">
      <c r="A1" s="27" t="s">
        <v>204</v>
      </c>
      <c r="B1" s="28"/>
      <c r="C1" s="25" t="s">
        <v>311</v>
      </c>
    </row>
    <row r="2" spans="1:7" x14ac:dyDescent="0.25">
      <c r="A2" s="28" t="s">
        <v>0</v>
      </c>
      <c r="B2" s="28"/>
      <c r="C2" s="25" t="s">
        <v>312</v>
      </c>
    </row>
    <row r="3" spans="1:7" x14ac:dyDescent="0.25">
      <c r="A3" s="28" t="s">
        <v>1</v>
      </c>
      <c r="B3" s="28"/>
    </row>
    <row r="4" spans="1:7" x14ac:dyDescent="0.25">
      <c r="C4" s="28" t="s">
        <v>2</v>
      </c>
      <c r="D4" s="28"/>
    </row>
    <row r="5" spans="1:7" x14ac:dyDescent="0.25">
      <c r="A5" s="29" t="s">
        <v>117</v>
      </c>
      <c r="B5" s="29"/>
      <c r="C5" s="29"/>
      <c r="D5" s="29"/>
      <c r="E5" s="29"/>
    </row>
    <row r="8" spans="1:7" x14ac:dyDescent="0.25">
      <c r="A8" s="11" t="s">
        <v>4</v>
      </c>
      <c r="B8" s="11" t="s">
        <v>5</v>
      </c>
      <c r="C8" s="11" t="s">
        <v>6</v>
      </c>
      <c r="D8" s="12" t="s">
        <v>118</v>
      </c>
      <c r="E8" s="12" t="s">
        <v>119</v>
      </c>
      <c r="F8"/>
      <c r="G8"/>
    </row>
    <row r="9" spans="1:7" s="22" customFormat="1" x14ac:dyDescent="0.25">
      <c r="A9" s="18" t="s">
        <v>120</v>
      </c>
      <c r="B9" s="20" t="s">
        <v>121</v>
      </c>
      <c r="C9" s="20" t="s">
        <v>195</v>
      </c>
      <c r="D9" s="21">
        <v>64033986362</v>
      </c>
      <c r="E9" s="21">
        <v>66635643062</v>
      </c>
    </row>
    <row r="10" spans="1:7" s="22" customFormat="1" x14ac:dyDescent="0.25">
      <c r="A10" s="19" t="s">
        <v>122</v>
      </c>
      <c r="B10" s="23" t="s">
        <v>123</v>
      </c>
      <c r="C10" s="23"/>
      <c r="D10" s="24">
        <v>0</v>
      </c>
      <c r="E10" s="24">
        <v>0</v>
      </c>
    </row>
    <row r="11" spans="1:7" s="22" customFormat="1" x14ac:dyDescent="0.25">
      <c r="A11" s="19" t="s">
        <v>124</v>
      </c>
      <c r="B11" s="23" t="s">
        <v>125</v>
      </c>
      <c r="C11" s="23"/>
      <c r="D11" s="24">
        <f>D9-D10</f>
        <v>64033986362</v>
      </c>
      <c r="E11" s="24">
        <f>E9-E10</f>
        <v>66635643062</v>
      </c>
    </row>
    <row r="12" spans="1:7" s="22" customFormat="1" x14ac:dyDescent="0.25">
      <c r="A12" s="19" t="s">
        <v>126</v>
      </c>
      <c r="B12" s="23" t="s">
        <v>127</v>
      </c>
      <c r="C12" s="23" t="s">
        <v>196</v>
      </c>
      <c r="D12" s="24">
        <v>55827466337</v>
      </c>
      <c r="E12" s="24">
        <v>55960392225</v>
      </c>
    </row>
    <row r="13" spans="1:7" x14ac:dyDescent="0.25">
      <c r="A13" s="1" t="s">
        <v>128</v>
      </c>
      <c r="B13" s="3" t="s">
        <v>129</v>
      </c>
      <c r="C13" s="3"/>
      <c r="D13" s="4">
        <f>D11-D12</f>
        <v>8206520025</v>
      </c>
      <c r="E13" s="4">
        <f>E11-E12</f>
        <v>10675250837</v>
      </c>
      <c r="F13"/>
      <c r="G13"/>
    </row>
    <row r="14" spans="1:7" s="22" customFormat="1" x14ac:dyDescent="0.25">
      <c r="A14" s="19" t="s">
        <v>130</v>
      </c>
      <c r="B14" s="23" t="s">
        <v>131</v>
      </c>
      <c r="C14" s="23" t="s">
        <v>197</v>
      </c>
      <c r="D14" s="24">
        <v>4288868</v>
      </c>
      <c r="E14" s="24">
        <v>35841530</v>
      </c>
    </row>
    <row r="15" spans="1:7" s="22" customFormat="1" x14ac:dyDescent="0.25">
      <c r="A15" s="19" t="s">
        <v>132</v>
      </c>
      <c r="B15" s="23" t="s">
        <v>133</v>
      </c>
      <c r="C15" s="23" t="s">
        <v>198</v>
      </c>
      <c r="D15" s="24">
        <v>5706408279</v>
      </c>
      <c r="E15" s="24">
        <v>6410647373</v>
      </c>
    </row>
    <row r="16" spans="1:7" s="22" customFormat="1" x14ac:dyDescent="0.25">
      <c r="A16" s="32" t="s">
        <v>264</v>
      </c>
      <c r="B16" s="23" t="s">
        <v>134</v>
      </c>
      <c r="C16" s="23"/>
      <c r="D16" s="24">
        <v>5706401475</v>
      </c>
      <c r="E16" s="24">
        <v>6388807593</v>
      </c>
    </row>
    <row r="17" spans="1:7" s="22" customFormat="1" x14ac:dyDescent="0.25">
      <c r="A17" s="19" t="s">
        <v>135</v>
      </c>
      <c r="B17" s="23" t="s">
        <v>136</v>
      </c>
      <c r="C17" s="23" t="s">
        <v>199</v>
      </c>
      <c r="D17" s="24">
        <v>1493512086</v>
      </c>
      <c r="E17" s="24">
        <v>2008123610</v>
      </c>
    </row>
    <row r="18" spans="1:7" s="22" customFormat="1" x14ac:dyDescent="0.25">
      <c r="A18" s="19" t="s">
        <v>137</v>
      </c>
      <c r="B18" s="23" t="s">
        <v>271</v>
      </c>
      <c r="C18" s="23"/>
      <c r="D18" s="24">
        <v>3453145796</v>
      </c>
      <c r="E18" s="24">
        <v>3440809032</v>
      </c>
    </row>
    <row r="19" spans="1:7" x14ac:dyDescent="0.25">
      <c r="A19" s="1" t="s">
        <v>138</v>
      </c>
      <c r="B19" s="3" t="s">
        <v>139</v>
      </c>
      <c r="C19" s="3"/>
      <c r="D19" s="4">
        <f>D13+D14-D15-D17-D18</f>
        <v>-2442257268</v>
      </c>
      <c r="E19" s="4">
        <f>E13+E14-E15-E17-E18</f>
        <v>-1148487648</v>
      </c>
      <c r="F19"/>
      <c r="G19"/>
    </row>
    <row r="20" spans="1:7" s="22" customFormat="1" x14ac:dyDescent="0.25">
      <c r="A20" s="19" t="s">
        <v>140</v>
      </c>
      <c r="B20" s="23" t="s">
        <v>141</v>
      </c>
      <c r="C20" s="23" t="s">
        <v>202</v>
      </c>
      <c r="D20" s="24">
        <v>804394008</v>
      </c>
      <c r="E20" s="24">
        <v>991342865</v>
      </c>
    </row>
    <row r="21" spans="1:7" s="22" customFormat="1" x14ac:dyDescent="0.25">
      <c r="A21" s="19" t="s">
        <v>142</v>
      </c>
      <c r="B21" s="23" t="s">
        <v>143</v>
      </c>
      <c r="C21" s="23" t="s">
        <v>203</v>
      </c>
      <c r="D21" s="24">
        <v>11405805</v>
      </c>
      <c r="E21" s="24">
        <v>53157101</v>
      </c>
    </row>
    <row r="22" spans="1:7" x14ac:dyDescent="0.25">
      <c r="A22" s="1" t="s">
        <v>144</v>
      </c>
      <c r="B22" s="3" t="s">
        <v>145</v>
      </c>
      <c r="C22" s="3"/>
      <c r="D22" s="4">
        <f>D20-D21</f>
        <v>792988203</v>
      </c>
      <c r="E22" s="4">
        <f>E20-E21</f>
        <v>938185764</v>
      </c>
      <c r="F22"/>
      <c r="G22"/>
    </row>
    <row r="23" spans="1:7" x14ac:dyDescent="0.25">
      <c r="A23" s="1" t="s">
        <v>265</v>
      </c>
      <c r="B23" s="3" t="s">
        <v>146</v>
      </c>
      <c r="C23" s="3"/>
      <c r="D23" s="4">
        <f>D19+D22</f>
        <v>-1649269065</v>
      </c>
      <c r="E23" s="4">
        <f>E19+E22</f>
        <v>-210301884</v>
      </c>
      <c r="F23"/>
      <c r="G23"/>
    </row>
    <row r="24" spans="1:7" s="22" customFormat="1" x14ac:dyDescent="0.25">
      <c r="A24" s="19" t="s">
        <v>266</v>
      </c>
      <c r="B24" s="23" t="s">
        <v>147</v>
      </c>
      <c r="C24" s="23" t="s">
        <v>200</v>
      </c>
      <c r="D24" s="24">
        <v>0</v>
      </c>
      <c r="E24" s="24">
        <v>0</v>
      </c>
    </row>
    <row r="25" spans="1:7" s="22" customFormat="1" x14ac:dyDescent="0.25">
      <c r="A25" s="19" t="s">
        <v>267</v>
      </c>
      <c r="B25" s="23" t="s">
        <v>148</v>
      </c>
      <c r="C25" s="23" t="s">
        <v>201</v>
      </c>
      <c r="D25" s="24">
        <v>0</v>
      </c>
      <c r="E25" s="24">
        <v>0</v>
      </c>
    </row>
    <row r="26" spans="1:7" x14ac:dyDescent="0.25">
      <c r="A26" s="33" t="s">
        <v>268</v>
      </c>
      <c r="B26" s="34" t="s">
        <v>149</v>
      </c>
      <c r="C26" s="34"/>
      <c r="D26" s="35">
        <f>D23-D24-D25</f>
        <v>-1649269065</v>
      </c>
      <c r="E26" s="35">
        <f>E23-E24-E25</f>
        <v>-210301884</v>
      </c>
      <c r="F26"/>
      <c r="G26"/>
    </row>
    <row r="27" spans="1:7" x14ac:dyDescent="0.25">
      <c r="A27" s="36" t="s">
        <v>269</v>
      </c>
      <c r="B27" s="34">
        <v>70</v>
      </c>
      <c r="C27" s="36"/>
      <c r="D27" s="37">
        <v>-214</v>
      </c>
      <c r="E27" s="37">
        <v>-27</v>
      </c>
    </row>
    <row r="28" spans="1:7" x14ac:dyDescent="0.25">
      <c r="A28" s="36" t="s">
        <v>270</v>
      </c>
      <c r="B28" s="42">
        <v>71</v>
      </c>
      <c r="C28" s="36"/>
      <c r="D28" s="37">
        <v>-214</v>
      </c>
      <c r="E28" s="37">
        <v>-27</v>
      </c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7748F-A4D6-4BA3-8EFF-7CBF21A4F726}">
  <dimension ref="A1:F49"/>
  <sheetViews>
    <sheetView tabSelected="1" workbookViewId="0">
      <selection activeCell="A4" sqref="A4"/>
    </sheetView>
  </sheetViews>
  <sheetFormatPr defaultRowHeight="12" x14ac:dyDescent="0.25"/>
  <cols>
    <col min="1" max="1" width="60.6640625" customWidth="1"/>
    <col min="2" max="2" width="10" customWidth="1"/>
    <col min="4" max="5" width="20" customWidth="1"/>
    <col min="6" max="6" width="16.109375" bestFit="1" customWidth="1"/>
    <col min="257" max="257" width="50" customWidth="1"/>
    <col min="258" max="258" width="10" customWidth="1"/>
    <col min="260" max="261" width="20" customWidth="1"/>
    <col min="262" max="262" width="16.109375" bestFit="1" customWidth="1"/>
    <col min="513" max="513" width="50" customWidth="1"/>
    <col min="514" max="514" width="10" customWidth="1"/>
    <col min="516" max="517" width="20" customWidth="1"/>
    <col min="518" max="518" width="16.109375" bestFit="1" customWidth="1"/>
    <col min="769" max="769" width="50" customWidth="1"/>
    <col min="770" max="770" width="10" customWidth="1"/>
    <col min="772" max="773" width="20" customWidth="1"/>
    <col min="774" max="774" width="16.109375" bestFit="1" customWidth="1"/>
    <col min="1025" max="1025" width="50" customWidth="1"/>
    <col min="1026" max="1026" width="10" customWidth="1"/>
    <col min="1028" max="1029" width="20" customWidth="1"/>
    <col min="1030" max="1030" width="16.109375" bestFit="1" customWidth="1"/>
    <col min="1281" max="1281" width="50" customWidth="1"/>
    <col min="1282" max="1282" width="10" customWidth="1"/>
    <col min="1284" max="1285" width="20" customWidth="1"/>
    <col min="1286" max="1286" width="16.109375" bestFit="1" customWidth="1"/>
    <col min="1537" max="1537" width="50" customWidth="1"/>
    <col min="1538" max="1538" width="10" customWidth="1"/>
    <col min="1540" max="1541" width="20" customWidth="1"/>
    <col min="1542" max="1542" width="16.109375" bestFit="1" customWidth="1"/>
    <col min="1793" max="1793" width="50" customWidth="1"/>
    <col min="1794" max="1794" width="10" customWidth="1"/>
    <col min="1796" max="1797" width="20" customWidth="1"/>
    <col min="1798" max="1798" width="16.109375" bestFit="1" customWidth="1"/>
    <col min="2049" max="2049" width="50" customWidth="1"/>
    <col min="2050" max="2050" width="10" customWidth="1"/>
    <col min="2052" max="2053" width="20" customWidth="1"/>
    <col min="2054" max="2054" width="16.109375" bestFit="1" customWidth="1"/>
    <col min="2305" max="2305" width="50" customWidth="1"/>
    <col min="2306" max="2306" width="10" customWidth="1"/>
    <col min="2308" max="2309" width="20" customWidth="1"/>
    <col min="2310" max="2310" width="16.109375" bestFit="1" customWidth="1"/>
    <col min="2561" max="2561" width="50" customWidth="1"/>
    <col min="2562" max="2562" width="10" customWidth="1"/>
    <col min="2564" max="2565" width="20" customWidth="1"/>
    <col min="2566" max="2566" width="16.109375" bestFit="1" customWidth="1"/>
    <col min="2817" max="2817" width="50" customWidth="1"/>
    <col min="2818" max="2818" width="10" customWidth="1"/>
    <col min="2820" max="2821" width="20" customWidth="1"/>
    <col min="2822" max="2822" width="16.109375" bestFit="1" customWidth="1"/>
    <col min="3073" max="3073" width="50" customWidth="1"/>
    <col min="3074" max="3074" width="10" customWidth="1"/>
    <col min="3076" max="3077" width="20" customWidth="1"/>
    <col min="3078" max="3078" width="16.109375" bestFit="1" customWidth="1"/>
    <col min="3329" max="3329" width="50" customWidth="1"/>
    <col min="3330" max="3330" width="10" customWidth="1"/>
    <col min="3332" max="3333" width="20" customWidth="1"/>
    <col min="3334" max="3334" width="16.109375" bestFit="1" customWidth="1"/>
    <col min="3585" max="3585" width="50" customWidth="1"/>
    <col min="3586" max="3586" width="10" customWidth="1"/>
    <col min="3588" max="3589" width="20" customWidth="1"/>
    <col min="3590" max="3590" width="16.109375" bestFit="1" customWidth="1"/>
    <col min="3841" max="3841" width="50" customWidth="1"/>
    <col min="3842" max="3842" width="10" customWidth="1"/>
    <col min="3844" max="3845" width="20" customWidth="1"/>
    <col min="3846" max="3846" width="16.109375" bestFit="1" customWidth="1"/>
    <col min="4097" max="4097" width="50" customWidth="1"/>
    <col min="4098" max="4098" width="10" customWidth="1"/>
    <col min="4100" max="4101" width="20" customWidth="1"/>
    <col min="4102" max="4102" width="16.109375" bestFit="1" customWidth="1"/>
    <col min="4353" max="4353" width="50" customWidth="1"/>
    <col min="4354" max="4354" width="10" customWidth="1"/>
    <col min="4356" max="4357" width="20" customWidth="1"/>
    <col min="4358" max="4358" width="16.109375" bestFit="1" customWidth="1"/>
    <col min="4609" max="4609" width="50" customWidth="1"/>
    <col min="4610" max="4610" width="10" customWidth="1"/>
    <col min="4612" max="4613" width="20" customWidth="1"/>
    <col min="4614" max="4614" width="16.109375" bestFit="1" customWidth="1"/>
    <col min="4865" max="4865" width="50" customWidth="1"/>
    <col min="4866" max="4866" width="10" customWidth="1"/>
    <col min="4868" max="4869" width="20" customWidth="1"/>
    <col min="4870" max="4870" width="16.109375" bestFit="1" customWidth="1"/>
    <col min="5121" max="5121" width="50" customWidth="1"/>
    <col min="5122" max="5122" width="10" customWidth="1"/>
    <col min="5124" max="5125" width="20" customWidth="1"/>
    <col min="5126" max="5126" width="16.109375" bestFit="1" customWidth="1"/>
    <col min="5377" max="5377" width="50" customWidth="1"/>
    <col min="5378" max="5378" width="10" customWidth="1"/>
    <col min="5380" max="5381" width="20" customWidth="1"/>
    <col min="5382" max="5382" width="16.109375" bestFit="1" customWidth="1"/>
    <col min="5633" max="5633" width="50" customWidth="1"/>
    <col min="5634" max="5634" width="10" customWidth="1"/>
    <col min="5636" max="5637" width="20" customWidth="1"/>
    <col min="5638" max="5638" width="16.109375" bestFit="1" customWidth="1"/>
    <col min="5889" max="5889" width="50" customWidth="1"/>
    <col min="5890" max="5890" width="10" customWidth="1"/>
    <col min="5892" max="5893" width="20" customWidth="1"/>
    <col min="5894" max="5894" width="16.109375" bestFit="1" customWidth="1"/>
    <col min="6145" max="6145" width="50" customWidth="1"/>
    <col min="6146" max="6146" width="10" customWidth="1"/>
    <col min="6148" max="6149" width="20" customWidth="1"/>
    <col min="6150" max="6150" width="16.109375" bestFit="1" customWidth="1"/>
    <col min="6401" max="6401" width="50" customWidth="1"/>
    <col min="6402" max="6402" width="10" customWidth="1"/>
    <col min="6404" max="6405" width="20" customWidth="1"/>
    <col min="6406" max="6406" width="16.109375" bestFit="1" customWidth="1"/>
    <col min="6657" max="6657" width="50" customWidth="1"/>
    <col min="6658" max="6658" width="10" customWidth="1"/>
    <col min="6660" max="6661" width="20" customWidth="1"/>
    <col min="6662" max="6662" width="16.109375" bestFit="1" customWidth="1"/>
    <col min="6913" max="6913" width="50" customWidth="1"/>
    <col min="6914" max="6914" width="10" customWidth="1"/>
    <col min="6916" max="6917" width="20" customWidth="1"/>
    <col min="6918" max="6918" width="16.109375" bestFit="1" customWidth="1"/>
    <col min="7169" max="7169" width="50" customWidth="1"/>
    <col min="7170" max="7170" width="10" customWidth="1"/>
    <col min="7172" max="7173" width="20" customWidth="1"/>
    <col min="7174" max="7174" width="16.109375" bestFit="1" customWidth="1"/>
    <col min="7425" max="7425" width="50" customWidth="1"/>
    <col min="7426" max="7426" width="10" customWidth="1"/>
    <col min="7428" max="7429" width="20" customWidth="1"/>
    <col min="7430" max="7430" width="16.109375" bestFit="1" customWidth="1"/>
    <col min="7681" max="7681" width="50" customWidth="1"/>
    <col min="7682" max="7682" width="10" customWidth="1"/>
    <col min="7684" max="7685" width="20" customWidth="1"/>
    <col min="7686" max="7686" width="16.109375" bestFit="1" customWidth="1"/>
    <col min="7937" max="7937" width="50" customWidth="1"/>
    <col min="7938" max="7938" width="10" customWidth="1"/>
    <col min="7940" max="7941" width="20" customWidth="1"/>
    <col min="7942" max="7942" width="16.109375" bestFit="1" customWidth="1"/>
    <col min="8193" max="8193" width="50" customWidth="1"/>
    <col min="8194" max="8194" width="10" customWidth="1"/>
    <col min="8196" max="8197" width="20" customWidth="1"/>
    <col min="8198" max="8198" width="16.109375" bestFit="1" customWidth="1"/>
    <col min="8449" max="8449" width="50" customWidth="1"/>
    <col min="8450" max="8450" width="10" customWidth="1"/>
    <col min="8452" max="8453" width="20" customWidth="1"/>
    <col min="8454" max="8454" width="16.109375" bestFit="1" customWidth="1"/>
    <col min="8705" max="8705" width="50" customWidth="1"/>
    <col min="8706" max="8706" width="10" customWidth="1"/>
    <col min="8708" max="8709" width="20" customWidth="1"/>
    <col min="8710" max="8710" width="16.109375" bestFit="1" customWidth="1"/>
    <col min="8961" max="8961" width="50" customWidth="1"/>
    <col min="8962" max="8962" width="10" customWidth="1"/>
    <col min="8964" max="8965" width="20" customWidth="1"/>
    <col min="8966" max="8966" width="16.109375" bestFit="1" customWidth="1"/>
    <col min="9217" max="9217" width="50" customWidth="1"/>
    <col min="9218" max="9218" width="10" customWidth="1"/>
    <col min="9220" max="9221" width="20" customWidth="1"/>
    <col min="9222" max="9222" width="16.109375" bestFit="1" customWidth="1"/>
    <col min="9473" max="9473" width="50" customWidth="1"/>
    <col min="9474" max="9474" width="10" customWidth="1"/>
    <col min="9476" max="9477" width="20" customWidth="1"/>
    <col min="9478" max="9478" width="16.109375" bestFit="1" customWidth="1"/>
    <col min="9729" max="9729" width="50" customWidth="1"/>
    <col min="9730" max="9730" width="10" customWidth="1"/>
    <col min="9732" max="9733" width="20" customWidth="1"/>
    <col min="9734" max="9734" width="16.109375" bestFit="1" customWidth="1"/>
    <col min="9985" max="9985" width="50" customWidth="1"/>
    <col min="9986" max="9986" width="10" customWidth="1"/>
    <col min="9988" max="9989" width="20" customWidth="1"/>
    <col min="9990" max="9990" width="16.109375" bestFit="1" customWidth="1"/>
    <col min="10241" max="10241" width="50" customWidth="1"/>
    <col min="10242" max="10242" width="10" customWidth="1"/>
    <col min="10244" max="10245" width="20" customWidth="1"/>
    <col min="10246" max="10246" width="16.109375" bestFit="1" customWidth="1"/>
    <col min="10497" max="10497" width="50" customWidth="1"/>
    <col min="10498" max="10498" width="10" customWidth="1"/>
    <col min="10500" max="10501" width="20" customWidth="1"/>
    <col min="10502" max="10502" width="16.109375" bestFit="1" customWidth="1"/>
    <col min="10753" max="10753" width="50" customWidth="1"/>
    <col min="10754" max="10754" width="10" customWidth="1"/>
    <col min="10756" max="10757" width="20" customWidth="1"/>
    <col min="10758" max="10758" width="16.109375" bestFit="1" customWidth="1"/>
    <col min="11009" max="11009" width="50" customWidth="1"/>
    <col min="11010" max="11010" width="10" customWidth="1"/>
    <col min="11012" max="11013" width="20" customWidth="1"/>
    <col min="11014" max="11014" width="16.109375" bestFit="1" customWidth="1"/>
    <col min="11265" max="11265" width="50" customWidth="1"/>
    <col min="11266" max="11266" width="10" customWidth="1"/>
    <col min="11268" max="11269" width="20" customWidth="1"/>
    <col min="11270" max="11270" width="16.109375" bestFit="1" customWidth="1"/>
    <col min="11521" max="11521" width="50" customWidth="1"/>
    <col min="11522" max="11522" width="10" customWidth="1"/>
    <col min="11524" max="11525" width="20" customWidth="1"/>
    <col min="11526" max="11526" width="16.109375" bestFit="1" customWidth="1"/>
    <col min="11777" max="11777" width="50" customWidth="1"/>
    <col min="11778" max="11778" width="10" customWidth="1"/>
    <col min="11780" max="11781" width="20" customWidth="1"/>
    <col min="11782" max="11782" width="16.109375" bestFit="1" customWidth="1"/>
    <col min="12033" max="12033" width="50" customWidth="1"/>
    <col min="12034" max="12034" width="10" customWidth="1"/>
    <col min="12036" max="12037" width="20" customWidth="1"/>
    <col min="12038" max="12038" width="16.109375" bestFit="1" customWidth="1"/>
    <col min="12289" max="12289" width="50" customWidth="1"/>
    <col min="12290" max="12290" width="10" customWidth="1"/>
    <col min="12292" max="12293" width="20" customWidth="1"/>
    <col min="12294" max="12294" width="16.109375" bestFit="1" customWidth="1"/>
    <col min="12545" max="12545" width="50" customWidth="1"/>
    <col min="12546" max="12546" width="10" customWidth="1"/>
    <col min="12548" max="12549" width="20" customWidth="1"/>
    <col min="12550" max="12550" width="16.109375" bestFit="1" customWidth="1"/>
    <col min="12801" max="12801" width="50" customWidth="1"/>
    <col min="12802" max="12802" width="10" customWidth="1"/>
    <col min="12804" max="12805" width="20" customWidth="1"/>
    <col min="12806" max="12806" width="16.109375" bestFit="1" customWidth="1"/>
    <col min="13057" max="13057" width="50" customWidth="1"/>
    <col min="13058" max="13058" width="10" customWidth="1"/>
    <col min="13060" max="13061" width="20" customWidth="1"/>
    <col min="13062" max="13062" width="16.109375" bestFit="1" customWidth="1"/>
    <col min="13313" max="13313" width="50" customWidth="1"/>
    <col min="13314" max="13314" width="10" customWidth="1"/>
    <col min="13316" max="13317" width="20" customWidth="1"/>
    <col min="13318" max="13318" width="16.109375" bestFit="1" customWidth="1"/>
    <col min="13569" max="13569" width="50" customWidth="1"/>
    <col min="13570" max="13570" width="10" customWidth="1"/>
    <col min="13572" max="13573" width="20" customWidth="1"/>
    <col min="13574" max="13574" width="16.109375" bestFit="1" customWidth="1"/>
    <col min="13825" max="13825" width="50" customWidth="1"/>
    <col min="13826" max="13826" width="10" customWidth="1"/>
    <col min="13828" max="13829" width="20" customWidth="1"/>
    <col min="13830" max="13830" width="16.109375" bestFit="1" customWidth="1"/>
    <col min="14081" max="14081" width="50" customWidth="1"/>
    <col min="14082" max="14082" width="10" customWidth="1"/>
    <col min="14084" max="14085" width="20" customWidth="1"/>
    <col min="14086" max="14086" width="16.109375" bestFit="1" customWidth="1"/>
    <col min="14337" max="14337" width="50" customWidth="1"/>
    <col min="14338" max="14338" width="10" customWidth="1"/>
    <col min="14340" max="14341" width="20" customWidth="1"/>
    <col min="14342" max="14342" width="16.109375" bestFit="1" customWidth="1"/>
    <col min="14593" max="14593" width="50" customWidth="1"/>
    <col min="14594" max="14594" width="10" customWidth="1"/>
    <col min="14596" max="14597" width="20" customWidth="1"/>
    <col min="14598" max="14598" width="16.109375" bestFit="1" customWidth="1"/>
    <col min="14849" max="14849" width="50" customWidth="1"/>
    <col min="14850" max="14850" width="10" customWidth="1"/>
    <col min="14852" max="14853" width="20" customWidth="1"/>
    <col min="14854" max="14854" width="16.109375" bestFit="1" customWidth="1"/>
    <col min="15105" max="15105" width="50" customWidth="1"/>
    <col min="15106" max="15106" width="10" customWidth="1"/>
    <col min="15108" max="15109" width="20" customWidth="1"/>
    <col min="15110" max="15110" width="16.109375" bestFit="1" customWidth="1"/>
    <col min="15361" max="15361" width="50" customWidth="1"/>
    <col min="15362" max="15362" width="10" customWidth="1"/>
    <col min="15364" max="15365" width="20" customWidth="1"/>
    <col min="15366" max="15366" width="16.109375" bestFit="1" customWidth="1"/>
    <col min="15617" max="15617" width="50" customWidth="1"/>
    <col min="15618" max="15618" width="10" customWidth="1"/>
    <col min="15620" max="15621" width="20" customWidth="1"/>
    <col min="15622" max="15622" width="16.109375" bestFit="1" customWidth="1"/>
    <col min="15873" max="15873" width="50" customWidth="1"/>
    <col min="15874" max="15874" width="10" customWidth="1"/>
    <col min="15876" max="15877" width="20" customWidth="1"/>
    <col min="15878" max="15878" width="16.109375" bestFit="1" customWidth="1"/>
    <col min="16129" max="16129" width="50" customWidth="1"/>
    <col min="16130" max="16130" width="10" customWidth="1"/>
    <col min="16132" max="16133" width="20" customWidth="1"/>
    <col min="16134" max="16134" width="16.109375" bestFit="1" customWidth="1"/>
  </cols>
  <sheetData>
    <row r="1" spans="1:5" x14ac:dyDescent="0.25">
      <c r="A1" s="27" t="s">
        <v>204</v>
      </c>
      <c r="B1" s="28"/>
      <c r="C1" t="s">
        <v>311</v>
      </c>
    </row>
    <row r="2" spans="1:5" x14ac:dyDescent="0.25">
      <c r="A2" s="28" t="s">
        <v>0</v>
      </c>
      <c r="B2" s="28"/>
      <c r="C2" s="14" t="s">
        <v>312</v>
      </c>
    </row>
    <row r="3" spans="1:5" x14ac:dyDescent="0.25">
      <c r="A3" s="28" t="s">
        <v>1</v>
      </c>
      <c r="B3" s="28"/>
    </row>
    <row r="4" spans="1:5" x14ac:dyDescent="0.25">
      <c r="C4" s="28" t="s">
        <v>2</v>
      </c>
      <c r="D4" s="28"/>
    </row>
    <row r="5" spans="1:5" x14ac:dyDescent="0.25">
      <c r="A5" s="29" t="s">
        <v>313</v>
      </c>
      <c r="B5" s="28"/>
      <c r="C5" s="28"/>
      <c r="D5" s="28"/>
    </row>
    <row r="8" spans="1:5" ht="24" x14ac:dyDescent="0.25">
      <c r="A8" s="11" t="s">
        <v>4</v>
      </c>
      <c r="B8" s="11" t="s">
        <v>5</v>
      </c>
      <c r="C8" s="11" t="s">
        <v>6</v>
      </c>
      <c r="D8" s="49" t="s">
        <v>272</v>
      </c>
      <c r="E8" s="49" t="s">
        <v>310</v>
      </c>
    </row>
    <row r="9" spans="1:5" x14ac:dyDescent="0.25">
      <c r="A9" s="46" t="s">
        <v>152</v>
      </c>
      <c r="B9" s="47" t="s">
        <v>121</v>
      </c>
      <c r="C9" s="48"/>
      <c r="D9" s="21"/>
      <c r="E9" s="21"/>
    </row>
    <row r="10" spans="1:5" s="25" customFormat="1" x14ac:dyDescent="0.25">
      <c r="A10" s="39" t="s">
        <v>273</v>
      </c>
      <c r="B10" s="43"/>
      <c r="C10" s="41"/>
      <c r="D10" s="24">
        <v>-1649269065</v>
      </c>
      <c r="E10" s="24">
        <v>-210301884</v>
      </c>
    </row>
    <row r="11" spans="1:5" s="25" customFormat="1" x14ac:dyDescent="0.25">
      <c r="A11" s="39" t="s">
        <v>274</v>
      </c>
      <c r="B11" s="43"/>
      <c r="C11" s="41"/>
      <c r="D11" s="24"/>
      <c r="E11" s="24"/>
    </row>
    <row r="12" spans="1:5" x14ac:dyDescent="0.25">
      <c r="A12" s="40" t="s">
        <v>275</v>
      </c>
      <c r="B12" s="43" t="s">
        <v>123</v>
      </c>
      <c r="C12" s="41"/>
      <c r="D12" s="5">
        <v>11539796075</v>
      </c>
      <c r="E12" s="5">
        <v>11477425701</v>
      </c>
    </row>
    <row r="13" spans="1:5" x14ac:dyDescent="0.25">
      <c r="A13" s="30" t="s">
        <v>276</v>
      </c>
      <c r="B13" s="43" t="s">
        <v>153</v>
      </c>
      <c r="C13" s="3"/>
      <c r="D13" s="5">
        <v>0</v>
      </c>
      <c r="E13" s="5">
        <v>-108439293</v>
      </c>
    </row>
    <row r="14" spans="1:5" ht="12" customHeight="1" x14ac:dyDescent="0.25">
      <c r="A14" s="30" t="s">
        <v>277</v>
      </c>
      <c r="B14" s="43" t="s">
        <v>154</v>
      </c>
      <c r="C14" s="3"/>
      <c r="D14" s="5">
        <v>0</v>
      </c>
      <c r="E14" s="5">
        <v>0</v>
      </c>
    </row>
    <row r="15" spans="1:5" ht="12" customHeight="1" x14ac:dyDescent="0.25">
      <c r="A15" s="38" t="s">
        <v>278</v>
      </c>
      <c r="B15" s="43" t="s">
        <v>155</v>
      </c>
      <c r="C15" s="3"/>
      <c r="D15" s="5">
        <v>-4288868</v>
      </c>
      <c r="E15" s="5">
        <v>-35831041</v>
      </c>
    </row>
    <row r="16" spans="1:5" ht="12" customHeight="1" x14ac:dyDescent="0.25">
      <c r="A16" s="38" t="s">
        <v>264</v>
      </c>
      <c r="B16" s="43" t="s">
        <v>156</v>
      </c>
      <c r="C16" s="3"/>
      <c r="D16" s="5">
        <v>5706401475</v>
      </c>
      <c r="E16" s="5">
        <v>6388807593</v>
      </c>
    </row>
    <row r="17" spans="1:6" x14ac:dyDescent="0.25">
      <c r="A17" s="30" t="s">
        <v>279</v>
      </c>
      <c r="B17" s="43" t="s">
        <v>157</v>
      </c>
      <c r="C17" s="3"/>
      <c r="D17" s="5">
        <v>0</v>
      </c>
      <c r="E17" s="5">
        <v>0</v>
      </c>
    </row>
    <row r="18" spans="1:6" s="25" customFormat="1" x14ac:dyDescent="0.25">
      <c r="A18" s="31" t="s">
        <v>280</v>
      </c>
      <c r="B18" s="43" t="s">
        <v>308</v>
      </c>
      <c r="C18" s="3"/>
      <c r="D18" s="24">
        <f>15592639617</f>
        <v>15592639617</v>
      </c>
      <c r="E18" s="24">
        <v>17511661076</v>
      </c>
    </row>
    <row r="19" spans="1:6" s="25" customFormat="1" x14ac:dyDescent="0.25">
      <c r="A19" s="30" t="s">
        <v>281</v>
      </c>
      <c r="B19" s="43" t="s">
        <v>309</v>
      </c>
      <c r="C19" s="3"/>
      <c r="D19" s="5">
        <v>-9478402729</v>
      </c>
      <c r="E19" s="5">
        <v>-30528023243</v>
      </c>
    </row>
    <row r="20" spans="1:6" s="25" customFormat="1" x14ac:dyDescent="0.25">
      <c r="A20" s="30" t="s">
        <v>282</v>
      </c>
      <c r="B20" s="43" t="s">
        <v>125</v>
      </c>
      <c r="C20" s="3"/>
      <c r="D20" s="5">
        <v>-4290207011</v>
      </c>
      <c r="E20" s="5">
        <v>-3750791877</v>
      </c>
    </row>
    <row r="21" spans="1:6" s="25" customFormat="1" x14ac:dyDescent="0.25">
      <c r="A21" s="32" t="s">
        <v>283</v>
      </c>
      <c r="B21" s="44" t="s">
        <v>127</v>
      </c>
      <c r="C21" s="3"/>
      <c r="D21" s="5">
        <v>17109762514</v>
      </c>
      <c r="E21" s="5">
        <v>25274728886</v>
      </c>
    </row>
    <row r="22" spans="1:6" s="25" customFormat="1" x14ac:dyDescent="0.25">
      <c r="A22" s="30" t="s">
        <v>284</v>
      </c>
      <c r="B22" s="44" t="s">
        <v>307</v>
      </c>
      <c r="C22" s="3"/>
      <c r="D22" s="5">
        <v>868325932</v>
      </c>
      <c r="E22" s="5">
        <v>250963715</v>
      </c>
    </row>
    <row r="23" spans="1:6" s="25" customFormat="1" x14ac:dyDescent="0.25">
      <c r="A23" s="30" t="s">
        <v>285</v>
      </c>
      <c r="B23" s="44" t="s">
        <v>306</v>
      </c>
      <c r="C23" s="3"/>
      <c r="D23" s="5">
        <v>0</v>
      </c>
      <c r="E23" s="5">
        <v>0</v>
      </c>
    </row>
    <row r="24" spans="1:6" s="25" customFormat="1" x14ac:dyDescent="0.25">
      <c r="A24" s="30" t="s">
        <v>286</v>
      </c>
      <c r="B24" s="44" t="s">
        <v>305</v>
      </c>
      <c r="C24" s="3"/>
      <c r="D24" s="5">
        <v>-5772484808</v>
      </c>
      <c r="E24" s="5">
        <v>-6412141593</v>
      </c>
    </row>
    <row r="25" spans="1:6" s="25" customFormat="1" x14ac:dyDescent="0.25">
      <c r="A25" s="30" t="s">
        <v>287</v>
      </c>
      <c r="B25" s="44" t="s">
        <v>304</v>
      </c>
      <c r="C25" s="3"/>
      <c r="D25" s="5">
        <v>-89709018</v>
      </c>
      <c r="E25" s="5">
        <v>0</v>
      </c>
    </row>
    <row r="26" spans="1:6" s="25" customFormat="1" x14ac:dyDescent="0.25">
      <c r="A26" s="30" t="s">
        <v>288</v>
      </c>
      <c r="B26" s="44" t="s">
        <v>303</v>
      </c>
      <c r="C26" s="3"/>
      <c r="D26" s="5">
        <v>0</v>
      </c>
      <c r="E26" s="5">
        <v>0</v>
      </c>
    </row>
    <row r="27" spans="1:6" s="25" customFormat="1" x14ac:dyDescent="0.25">
      <c r="A27" s="30" t="s">
        <v>289</v>
      </c>
      <c r="B27" s="44" t="s">
        <v>302</v>
      </c>
      <c r="C27" s="3"/>
      <c r="D27" s="5">
        <v>0</v>
      </c>
      <c r="E27" s="5">
        <v>-22882726</v>
      </c>
    </row>
    <row r="28" spans="1:6" x14ac:dyDescent="0.25">
      <c r="A28" s="1" t="s">
        <v>164</v>
      </c>
      <c r="B28" s="44" t="s">
        <v>129</v>
      </c>
      <c r="C28" s="3"/>
      <c r="D28" s="4">
        <v>13939924497</v>
      </c>
      <c r="E28" s="4">
        <v>2323514238</v>
      </c>
      <c r="F28" s="13"/>
    </row>
    <row r="29" spans="1:6" x14ac:dyDescent="0.25">
      <c r="A29" s="1" t="s">
        <v>158</v>
      </c>
      <c r="B29" s="44"/>
      <c r="C29" s="3"/>
      <c r="D29" s="24"/>
      <c r="E29" s="24"/>
    </row>
    <row r="30" spans="1:6" x14ac:dyDescent="0.25">
      <c r="A30" s="2" t="s">
        <v>165</v>
      </c>
      <c r="B30" s="44" t="s">
        <v>131</v>
      </c>
      <c r="C30" s="3"/>
      <c r="D30" s="5">
        <v>0</v>
      </c>
      <c r="E30" s="5">
        <v>-196686728</v>
      </c>
    </row>
    <row r="31" spans="1:6" x14ac:dyDescent="0.25">
      <c r="A31" s="2" t="s">
        <v>166</v>
      </c>
      <c r="B31" s="44" t="s">
        <v>133</v>
      </c>
      <c r="C31" s="3"/>
      <c r="D31" s="5">
        <v>0</v>
      </c>
      <c r="E31" s="5">
        <v>0</v>
      </c>
    </row>
    <row r="32" spans="1:6" x14ac:dyDescent="0.25">
      <c r="A32" s="2" t="s">
        <v>159</v>
      </c>
      <c r="B32" s="44" t="s">
        <v>134</v>
      </c>
      <c r="C32" s="3"/>
      <c r="D32" s="5">
        <v>0</v>
      </c>
      <c r="E32" s="5">
        <v>0</v>
      </c>
    </row>
    <row r="33" spans="1:6" s="25" customFormat="1" x14ac:dyDescent="0.25">
      <c r="A33" s="2" t="s">
        <v>290</v>
      </c>
      <c r="B33" s="44" t="s">
        <v>160</v>
      </c>
      <c r="C33" s="3"/>
      <c r="D33" s="5">
        <v>0</v>
      </c>
      <c r="E33" s="5">
        <v>2000000000</v>
      </c>
    </row>
    <row r="34" spans="1:6" s="25" customFormat="1" x14ac:dyDescent="0.25">
      <c r="A34" s="2" t="s">
        <v>291</v>
      </c>
      <c r="B34" s="44" t="s">
        <v>136</v>
      </c>
      <c r="C34" s="3"/>
      <c r="D34" s="5">
        <v>0</v>
      </c>
      <c r="E34" s="5">
        <v>0</v>
      </c>
    </row>
    <row r="35" spans="1:6" s="25" customFormat="1" x14ac:dyDescent="0.25">
      <c r="A35" s="2" t="s">
        <v>292</v>
      </c>
      <c r="B35" s="44" t="s">
        <v>271</v>
      </c>
      <c r="C35" s="3"/>
      <c r="D35" s="5">
        <v>0</v>
      </c>
      <c r="E35" s="5">
        <v>0</v>
      </c>
    </row>
    <row r="36" spans="1:6" x14ac:dyDescent="0.25">
      <c r="A36" s="2" t="s">
        <v>293</v>
      </c>
      <c r="B36" s="44" t="s">
        <v>161</v>
      </c>
      <c r="C36" s="3"/>
      <c r="D36" s="5">
        <v>4288868</v>
      </c>
      <c r="E36" s="5">
        <v>35831041</v>
      </c>
    </row>
    <row r="37" spans="1:6" x14ac:dyDescent="0.25">
      <c r="A37" s="1" t="s">
        <v>167</v>
      </c>
      <c r="B37" s="44" t="s">
        <v>139</v>
      </c>
      <c r="C37" s="3"/>
      <c r="D37" s="4">
        <f>SUM(D30:D36)</f>
        <v>4288868</v>
      </c>
      <c r="E37" s="4">
        <f>SUM(E30:E36)</f>
        <v>1839144313</v>
      </c>
      <c r="F37" s="13"/>
    </row>
    <row r="38" spans="1:6" x14ac:dyDescent="0.25">
      <c r="A38" s="1" t="s">
        <v>162</v>
      </c>
      <c r="B38" s="44"/>
      <c r="C38" s="3"/>
      <c r="D38" s="4" t="s">
        <v>2</v>
      </c>
      <c r="E38" s="4" t="s">
        <v>2</v>
      </c>
    </row>
    <row r="39" spans="1:6" x14ac:dyDescent="0.25">
      <c r="A39" s="2" t="s">
        <v>168</v>
      </c>
      <c r="B39" s="44" t="s">
        <v>141</v>
      </c>
      <c r="C39" s="3"/>
      <c r="D39" s="5">
        <v>0</v>
      </c>
      <c r="E39" s="5">
        <v>0</v>
      </c>
    </row>
    <row r="40" spans="1:6" x14ac:dyDescent="0.25">
      <c r="A40" s="2" t="s">
        <v>169</v>
      </c>
      <c r="B40" s="44" t="s">
        <v>143</v>
      </c>
      <c r="C40" s="3"/>
      <c r="D40" s="5">
        <v>0</v>
      </c>
      <c r="E40" s="5">
        <v>0</v>
      </c>
    </row>
    <row r="41" spans="1:6" s="25" customFormat="1" x14ac:dyDescent="0.25">
      <c r="A41" s="2" t="s">
        <v>294</v>
      </c>
      <c r="B41" s="44" t="s">
        <v>298</v>
      </c>
      <c r="C41" s="3"/>
      <c r="D41" s="5">
        <v>16999503590</v>
      </c>
      <c r="E41" s="5">
        <v>8668125270</v>
      </c>
    </row>
    <row r="42" spans="1:6" s="25" customFormat="1" x14ac:dyDescent="0.25">
      <c r="A42" s="2" t="s">
        <v>295</v>
      </c>
      <c r="B42" s="44" t="s">
        <v>299</v>
      </c>
      <c r="C42" s="3"/>
      <c r="D42" s="5">
        <v>-33999503590</v>
      </c>
      <c r="E42" s="5">
        <v>-18668125270</v>
      </c>
    </row>
    <row r="43" spans="1:6" s="25" customFormat="1" x14ac:dyDescent="0.25">
      <c r="A43" s="2" t="s">
        <v>296</v>
      </c>
      <c r="B43" s="44" t="s">
        <v>300</v>
      </c>
      <c r="C43" s="3"/>
      <c r="D43" s="5">
        <v>0</v>
      </c>
      <c r="E43" s="5">
        <v>0</v>
      </c>
    </row>
    <row r="44" spans="1:6" s="25" customFormat="1" x14ac:dyDescent="0.25">
      <c r="A44" s="2" t="s">
        <v>297</v>
      </c>
      <c r="B44" s="44" t="s">
        <v>301</v>
      </c>
      <c r="C44" s="3"/>
      <c r="D44" s="5">
        <v>0</v>
      </c>
      <c r="E44" s="5">
        <v>0</v>
      </c>
    </row>
    <row r="45" spans="1:6" x14ac:dyDescent="0.25">
      <c r="A45" s="1" t="s">
        <v>170</v>
      </c>
      <c r="B45" s="44" t="s">
        <v>145</v>
      </c>
      <c r="C45" s="3"/>
      <c r="D45" s="4">
        <f>SUM(D39:D44)</f>
        <v>-17000000000</v>
      </c>
      <c r="E45" s="4">
        <f>SUM(E39:E44)</f>
        <v>-10000000000</v>
      </c>
      <c r="F45" s="13"/>
    </row>
    <row r="46" spans="1:6" x14ac:dyDescent="0.25">
      <c r="A46" s="1" t="s">
        <v>171</v>
      </c>
      <c r="B46" s="44" t="s">
        <v>146</v>
      </c>
      <c r="C46" s="3"/>
      <c r="D46" s="4">
        <f>D45+D37+D28</f>
        <v>-3055786635</v>
      </c>
      <c r="E46" s="4">
        <f>E45+E37+E28</f>
        <v>-5837341449</v>
      </c>
    </row>
    <row r="47" spans="1:6" s="22" customFormat="1" x14ac:dyDescent="0.25">
      <c r="A47" s="19" t="s">
        <v>172</v>
      </c>
      <c r="B47" s="45" t="s">
        <v>149</v>
      </c>
      <c r="C47" s="23"/>
      <c r="D47" s="24">
        <v>5683663224</v>
      </c>
      <c r="E47" s="24">
        <v>8320801926</v>
      </c>
    </row>
    <row r="48" spans="1:6" x14ac:dyDescent="0.25">
      <c r="A48" s="2" t="s">
        <v>163</v>
      </c>
      <c r="B48" s="44" t="s">
        <v>150</v>
      </c>
      <c r="C48" s="3"/>
      <c r="D48" s="5">
        <v>0</v>
      </c>
      <c r="E48" s="5">
        <v>0</v>
      </c>
    </row>
    <row r="49" spans="1:5" x14ac:dyDescent="0.25">
      <c r="A49" s="1" t="s">
        <v>173</v>
      </c>
      <c r="B49" s="44" t="s">
        <v>151</v>
      </c>
      <c r="C49" s="3"/>
      <c r="D49" s="4">
        <f>D46+D47+D48</f>
        <v>2627876589</v>
      </c>
      <c r="E49" s="4">
        <f>E46+E47+E48</f>
        <v>2483460477</v>
      </c>
    </row>
  </sheetData>
  <mergeCells count="5">
    <mergeCell ref="A1:B1"/>
    <mergeCell ref="A2:B2"/>
    <mergeCell ref="A3:B3"/>
    <mergeCell ref="C4:D4"/>
    <mergeCell ref="A5:D5"/>
  </mergeCells>
  <pageMargins left="0.7" right="0.7" top="0.75" bottom="0.75" header="0.3" footer="0.3"/>
  <ignoredErrors>
    <ignoredError sqref="B9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 Sheet</vt:lpstr>
      <vt:lpstr>Income Statement</vt:lpstr>
      <vt:lpstr>Cashflow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Hoàng Hà Anh</cp:lastModifiedBy>
  <dcterms:created xsi:type="dcterms:W3CDTF">2019-02-26T08:09:18Z</dcterms:created>
  <dcterms:modified xsi:type="dcterms:W3CDTF">2019-08-29T12:52:43Z</dcterms:modified>
</cp:coreProperties>
</file>